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i\Desktop\"/>
    </mc:Choice>
  </mc:AlternateContent>
  <xr:revisionPtr revIDLastSave="0" documentId="13_ncr:1_{445E9097-060C-4F6D-A6D3-98D0733D8368}" xr6:coauthVersionLast="37" xr6:coauthVersionMax="37" xr10:uidLastSave="{00000000-0000-0000-0000-000000000000}"/>
  <bookViews>
    <workbookView xWindow="120" yWindow="36" windowWidth="12240" windowHeight="8508" tabRatio="617" activeTab="2" xr2:uid="{00000000-000D-0000-FFFF-FFFF00000000}"/>
  </bookViews>
  <sheets>
    <sheet name="SES" sheetId="12" r:id="rId1"/>
    <sheet name="Hoja2" sheetId="21" r:id="rId2"/>
    <sheet name="Hoja3" sheetId="22" r:id="rId3"/>
    <sheet name="IMP MP" sheetId="18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8" l="1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3" i="18"/>
  <c r="D41" i="18"/>
  <c r="D40" i="18"/>
  <c r="D39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" i="18"/>
  <c r="C110" i="12" l="1"/>
  <c r="C111" i="12" s="1"/>
  <c r="C112" i="12" s="1"/>
  <c r="C113" i="12" s="1"/>
  <c r="C114" i="12" s="1"/>
  <c r="C115" i="12" s="1"/>
  <c r="C116" i="12" s="1"/>
  <c r="C117" i="12" s="1"/>
  <c r="C118" i="12" s="1"/>
  <c r="C119" i="12" s="1"/>
  <c r="C120" i="12" s="1"/>
  <c r="C121" i="12" s="1"/>
  <c r="C122" i="12" s="1"/>
  <c r="C123" i="12" s="1"/>
  <c r="C124" i="12" s="1"/>
  <c r="C125" i="12" s="1"/>
  <c r="C126" i="12" s="1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D109" i="12"/>
  <c r="D111" i="12" l="1"/>
  <c r="F109" i="12"/>
  <c r="H109" i="12"/>
  <c r="E109" i="12"/>
  <c r="D110" i="12"/>
  <c r="H110" i="12" l="1"/>
  <c r="F110" i="12"/>
  <c r="G110" i="12" s="1"/>
  <c r="E110" i="12"/>
  <c r="D112" i="12"/>
  <c r="G109" i="12"/>
  <c r="E111" i="12"/>
  <c r="H111" i="12"/>
  <c r="F111" i="12"/>
  <c r="G111" i="12" s="1"/>
  <c r="H112" i="12" l="1"/>
  <c r="F112" i="12"/>
  <c r="G112" i="12" s="1"/>
  <c r="E112" i="12"/>
  <c r="D113" i="12"/>
  <c r="E113" i="12" l="1"/>
  <c r="H113" i="12"/>
  <c r="F113" i="12"/>
  <c r="D114" i="12"/>
  <c r="H114" i="12" l="1"/>
  <c r="F114" i="12"/>
  <c r="G114" i="12" s="1"/>
  <c r="E114" i="12"/>
  <c r="D115" i="12"/>
  <c r="G113" i="12"/>
  <c r="C74" i="12"/>
  <c r="D74" i="12" s="1"/>
  <c r="E74" i="12" s="1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D73" i="12"/>
  <c r="H73" i="12" s="1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39" i="12"/>
  <c r="D39" i="12"/>
  <c r="C40" i="12"/>
  <c r="C41" i="12" s="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6" i="12"/>
  <c r="D6" i="12"/>
  <c r="E6" i="12" s="1"/>
  <c r="C7" i="12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D116" i="12" l="1"/>
  <c r="E115" i="12"/>
  <c r="H115" i="12"/>
  <c r="F115" i="12"/>
  <c r="C75" i="12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E73" i="12"/>
  <c r="F74" i="12"/>
  <c r="G74" i="12" s="1"/>
  <c r="F73" i="12"/>
  <c r="H74" i="12"/>
  <c r="D21" i="12"/>
  <c r="E21" i="12" s="1"/>
  <c r="D17" i="12"/>
  <c r="E17" i="12" s="1"/>
  <c r="D13" i="12"/>
  <c r="E13" i="12" s="1"/>
  <c r="D9" i="12"/>
  <c r="E9" i="12" s="1"/>
  <c r="D19" i="12"/>
  <c r="E19" i="12" s="1"/>
  <c r="D15" i="12"/>
  <c r="E15" i="12" s="1"/>
  <c r="D11" i="12"/>
  <c r="E11" i="12" s="1"/>
  <c r="D7" i="12"/>
  <c r="E7" i="12" s="1"/>
  <c r="C42" i="12"/>
  <c r="D41" i="12"/>
  <c r="F6" i="12"/>
  <c r="H6" i="12"/>
  <c r="H21" i="12"/>
  <c r="D40" i="12"/>
  <c r="F39" i="12"/>
  <c r="H39" i="12"/>
  <c r="D22" i="12"/>
  <c r="D20" i="12"/>
  <c r="D18" i="12"/>
  <c r="D16" i="12"/>
  <c r="D14" i="12"/>
  <c r="D12" i="12"/>
  <c r="D10" i="12"/>
  <c r="D8" i="12"/>
  <c r="E39" i="12"/>
  <c r="G115" i="12" l="1"/>
  <c r="D117" i="12"/>
  <c r="H116" i="12"/>
  <c r="F116" i="12"/>
  <c r="G116" i="12" s="1"/>
  <c r="E116" i="12"/>
  <c r="F17" i="12"/>
  <c r="G17" i="12" s="1"/>
  <c r="D76" i="12"/>
  <c r="E76" i="12" s="1"/>
  <c r="D75" i="12"/>
  <c r="E75" i="12" s="1"/>
  <c r="H7" i="12"/>
  <c r="H11" i="12"/>
  <c r="F9" i="12"/>
  <c r="G9" i="12" s="1"/>
  <c r="H13" i="12"/>
  <c r="F13" i="12"/>
  <c r="G13" i="12" s="1"/>
  <c r="G73" i="12"/>
  <c r="D77" i="12"/>
  <c r="F75" i="12"/>
  <c r="G75" i="12" s="1"/>
  <c r="F19" i="12"/>
  <c r="G19" i="12" s="1"/>
  <c r="F21" i="12"/>
  <c r="G21" i="12" s="1"/>
  <c r="H19" i="12"/>
  <c r="F11" i="12"/>
  <c r="G11" i="12" s="1"/>
  <c r="H15" i="12"/>
  <c r="C26" i="12"/>
  <c r="H9" i="12"/>
  <c r="H17" i="12"/>
  <c r="F7" i="12"/>
  <c r="G7" i="12" s="1"/>
  <c r="F15" i="12"/>
  <c r="G15" i="12" s="1"/>
  <c r="H10" i="12"/>
  <c r="F10" i="12"/>
  <c r="G10" i="12" s="1"/>
  <c r="E10" i="12"/>
  <c r="H14" i="12"/>
  <c r="F14" i="12"/>
  <c r="G14" i="12" s="1"/>
  <c r="E14" i="12"/>
  <c r="H18" i="12"/>
  <c r="F18" i="12"/>
  <c r="G18" i="12" s="1"/>
  <c r="E18" i="12"/>
  <c r="H22" i="12"/>
  <c r="F22" i="12"/>
  <c r="G22" i="12" s="1"/>
  <c r="E22" i="12"/>
  <c r="G39" i="12"/>
  <c r="G6" i="12"/>
  <c r="C43" i="12"/>
  <c r="D42" i="12"/>
  <c r="H8" i="12"/>
  <c r="F8" i="12"/>
  <c r="G8" i="12" s="1"/>
  <c r="E8" i="12"/>
  <c r="H12" i="12"/>
  <c r="F12" i="12"/>
  <c r="G12" i="12" s="1"/>
  <c r="E12" i="12"/>
  <c r="H16" i="12"/>
  <c r="F16" i="12"/>
  <c r="G16" i="12" s="1"/>
  <c r="E16" i="12"/>
  <c r="H20" i="12"/>
  <c r="F20" i="12"/>
  <c r="G20" i="12" s="1"/>
  <c r="E20" i="12"/>
  <c r="E40" i="12"/>
  <c r="H40" i="12"/>
  <c r="F40" i="12"/>
  <c r="G40" i="12" s="1"/>
  <c r="H41" i="12"/>
  <c r="F41" i="12"/>
  <c r="G41" i="12" s="1"/>
  <c r="E41" i="12"/>
  <c r="F76" i="12" l="1"/>
  <c r="G76" i="12" s="1"/>
  <c r="H76" i="12"/>
  <c r="H75" i="12"/>
  <c r="D118" i="12"/>
  <c r="E117" i="12"/>
  <c r="H117" i="12"/>
  <c r="F117" i="12"/>
  <c r="G117" i="12" s="1"/>
  <c r="D78" i="12"/>
  <c r="H77" i="12"/>
  <c r="F77" i="12"/>
  <c r="G77" i="12" s="1"/>
  <c r="E77" i="12"/>
  <c r="C30" i="12"/>
  <c r="C44" i="12"/>
  <c r="D43" i="12"/>
  <c r="C29" i="12"/>
  <c r="E42" i="12"/>
  <c r="H42" i="12"/>
  <c r="F42" i="12"/>
  <c r="G42" i="12" s="1"/>
  <c r="C27" i="12"/>
  <c r="C28" i="12"/>
  <c r="D119" i="12" l="1"/>
  <c r="H118" i="12"/>
  <c r="F118" i="12"/>
  <c r="G118" i="12" s="1"/>
  <c r="E118" i="12"/>
  <c r="D79" i="12"/>
  <c r="E78" i="12"/>
  <c r="H78" i="12"/>
  <c r="F78" i="12"/>
  <c r="G78" i="12" s="1"/>
  <c r="H43" i="12"/>
  <c r="F43" i="12"/>
  <c r="G43" i="12" s="1"/>
  <c r="E43" i="12"/>
  <c r="C45" i="12"/>
  <c r="D44" i="12"/>
  <c r="D120" i="12" l="1"/>
  <c r="E119" i="12"/>
  <c r="H119" i="12"/>
  <c r="F119" i="12"/>
  <c r="G119" i="12" s="1"/>
  <c r="D80" i="12"/>
  <c r="F79" i="12"/>
  <c r="G79" i="12" s="1"/>
  <c r="E79" i="12"/>
  <c r="H79" i="12"/>
  <c r="E44" i="12"/>
  <c r="H44" i="12"/>
  <c r="F44" i="12"/>
  <c r="C46" i="12"/>
  <c r="D45" i="12"/>
  <c r="D121" i="12" l="1"/>
  <c r="H120" i="12"/>
  <c r="F120" i="12"/>
  <c r="G120" i="12" s="1"/>
  <c r="E120" i="12"/>
  <c r="D81" i="12"/>
  <c r="F80" i="12"/>
  <c r="G80" i="12" s="1"/>
  <c r="E80" i="12"/>
  <c r="H80" i="12"/>
  <c r="C47" i="12"/>
  <c r="D46" i="12"/>
  <c r="H45" i="12"/>
  <c r="F45" i="12"/>
  <c r="G45" i="12" s="1"/>
  <c r="E45" i="12"/>
  <c r="G44" i="12"/>
  <c r="D122" i="12" l="1"/>
  <c r="E121" i="12"/>
  <c r="H121" i="12"/>
  <c r="F121" i="12"/>
  <c r="G121" i="12" s="1"/>
  <c r="D82" i="12"/>
  <c r="H81" i="12"/>
  <c r="F81" i="12"/>
  <c r="G81" i="12" s="1"/>
  <c r="E81" i="12"/>
  <c r="E46" i="12"/>
  <c r="H46" i="12"/>
  <c r="F46" i="12"/>
  <c r="C48" i="12"/>
  <c r="D47" i="12"/>
  <c r="D123" i="12" l="1"/>
  <c r="H122" i="12"/>
  <c r="F122" i="12"/>
  <c r="G122" i="12" s="1"/>
  <c r="E122" i="12"/>
  <c r="D83" i="12"/>
  <c r="E82" i="12"/>
  <c r="H82" i="12"/>
  <c r="F82" i="12"/>
  <c r="G82" i="12" s="1"/>
  <c r="H47" i="12"/>
  <c r="F47" i="12"/>
  <c r="G47" i="12" s="1"/>
  <c r="E47" i="12"/>
  <c r="G46" i="12"/>
  <c r="C49" i="12"/>
  <c r="D48" i="12"/>
  <c r="D124" i="12" l="1"/>
  <c r="E123" i="12"/>
  <c r="H123" i="12"/>
  <c r="F123" i="12"/>
  <c r="G123" i="12" s="1"/>
  <c r="D84" i="12"/>
  <c r="F83" i="12"/>
  <c r="G83" i="12" s="1"/>
  <c r="E83" i="12"/>
  <c r="H83" i="12"/>
  <c r="E48" i="12"/>
  <c r="H48" i="12"/>
  <c r="F48" i="12"/>
  <c r="G48" i="12" s="1"/>
  <c r="C50" i="12"/>
  <c r="D49" i="12"/>
  <c r="D125" i="12" l="1"/>
  <c r="H124" i="12"/>
  <c r="F124" i="12"/>
  <c r="G124" i="12" s="1"/>
  <c r="E124" i="12"/>
  <c r="D85" i="12"/>
  <c r="F84" i="12"/>
  <c r="G84" i="12" s="1"/>
  <c r="E84" i="12"/>
  <c r="H84" i="12"/>
  <c r="H49" i="12"/>
  <c r="F49" i="12"/>
  <c r="G49" i="12" s="1"/>
  <c r="E49" i="12"/>
  <c r="C51" i="12"/>
  <c r="D50" i="12"/>
  <c r="E125" i="12" l="1"/>
  <c r="C130" i="12" s="1"/>
  <c r="H125" i="12"/>
  <c r="C133" i="12" s="1"/>
  <c r="C134" i="12" s="1"/>
  <c r="F125" i="12"/>
  <c r="C129" i="12"/>
  <c r="H85" i="12"/>
  <c r="F85" i="12"/>
  <c r="G85" i="12" s="1"/>
  <c r="E85" i="12"/>
  <c r="D86" i="12"/>
  <c r="E50" i="12"/>
  <c r="H50" i="12"/>
  <c r="F50" i="12"/>
  <c r="G50" i="12" s="1"/>
  <c r="C52" i="12"/>
  <c r="D51" i="12"/>
  <c r="G125" i="12" l="1"/>
  <c r="C132" i="12" s="1"/>
  <c r="C131" i="12"/>
  <c r="D87" i="12"/>
  <c r="E86" i="12"/>
  <c r="H86" i="12"/>
  <c r="F86" i="12"/>
  <c r="G86" i="12" s="1"/>
  <c r="H51" i="12"/>
  <c r="F51" i="12"/>
  <c r="G51" i="12" s="1"/>
  <c r="E51" i="12"/>
  <c r="C53" i="12"/>
  <c r="D52" i="12"/>
  <c r="D88" i="12" l="1"/>
  <c r="F87" i="12"/>
  <c r="G87" i="12" s="1"/>
  <c r="E87" i="12"/>
  <c r="H87" i="12"/>
  <c r="C54" i="12"/>
  <c r="D53" i="12"/>
  <c r="E52" i="12"/>
  <c r="H52" i="12"/>
  <c r="F52" i="12"/>
  <c r="G52" i="12" s="1"/>
  <c r="F88" i="12" l="1"/>
  <c r="G88" i="12" s="1"/>
  <c r="E88" i="12"/>
  <c r="H88" i="12"/>
  <c r="D89" i="12"/>
  <c r="C55" i="12"/>
  <c r="D54" i="12"/>
  <c r="H53" i="12"/>
  <c r="F53" i="12"/>
  <c r="G53" i="12" s="1"/>
  <c r="E53" i="12"/>
  <c r="H89" i="12" l="1"/>
  <c r="C97" i="12" s="1"/>
  <c r="C98" i="12" s="1"/>
  <c r="F89" i="12"/>
  <c r="E89" i="12"/>
  <c r="C94" i="12" s="1"/>
  <c r="C93" i="12"/>
  <c r="C56" i="12"/>
  <c r="D55" i="12"/>
  <c r="E54" i="12"/>
  <c r="H54" i="12"/>
  <c r="F54" i="12"/>
  <c r="G54" i="12" s="1"/>
  <c r="G89" i="12" l="1"/>
  <c r="C96" i="12" s="1"/>
  <c r="C95" i="12"/>
  <c r="H55" i="12"/>
  <c r="C63" i="12" s="1"/>
  <c r="C64" i="12" s="1"/>
  <c r="F55" i="12"/>
  <c r="E55" i="12"/>
  <c r="C60" i="12" s="1"/>
  <c r="C59" i="12"/>
  <c r="G55" i="12" l="1"/>
  <c r="C62" i="12" s="1"/>
  <c r="C61" i="12"/>
</calcChain>
</file>

<file path=xl/sharedStrings.xml><?xml version="1.0" encoding="utf-8"?>
<sst xmlns="http://schemas.openxmlformats.org/spreadsheetml/2006/main" count="112" uniqueCount="47">
  <si>
    <t>Mes No</t>
  </si>
  <si>
    <t>Ventas</t>
  </si>
  <si>
    <t>Pronostico</t>
  </si>
  <si>
    <t>ME =</t>
  </si>
  <si>
    <t>MAE =</t>
  </si>
  <si>
    <t>MPE =</t>
  </si>
  <si>
    <t>MAPE =</t>
  </si>
  <si>
    <t>MSE =</t>
  </si>
  <si>
    <t>RMSE =</t>
  </si>
  <si>
    <t>Período</t>
  </si>
  <si>
    <t>Fecha</t>
  </si>
  <si>
    <t>Importaciones MP</t>
  </si>
  <si>
    <t>Suavización Exponencial Simple (SES): Pronóstico basado en el pronóstico del periodo anterior y suavización exponencial (ALFA) del errror del pronóstico del periodo anterior  (Desarrollar para varios valores de ALFA y seleccionar el de mejor resultado)</t>
  </si>
  <si>
    <t>Suavización Exponencial Simple</t>
  </si>
  <si>
    <t>Modelo ALFA 0.1</t>
  </si>
  <si>
    <t>Modelo ALFA 0.2</t>
  </si>
  <si>
    <t>Modelo ALFA 0.3</t>
  </si>
  <si>
    <t>Modelo ALFA 0.5</t>
  </si>
  <si>
    <t>Pronostico Importaciones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</si>
  <si>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</si>
  <si>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</si>
  <si>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</si>
  <si>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</si>
  <si>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</si>
  <si>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</si>
  <si>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</si>
  <si>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</si>
  <si>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</si>
  <si>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</si>
  <si>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</si>
  <si>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</si>
  <si>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</si>
  <si>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</si>
  <si>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</si>
  <si>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</si>
  <si>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</si>
  <si>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</si>
  <si>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</si>
  <si>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</si>
  <si>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</si>
  <si>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</si>
  <si>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95.0%</t>
  </si>
  <si>
    <t>Superior 95.0%</t>
  </si>
  <si>
    <t>Variable X 1</t>
  </si>
  <si>
    <t>Análisis de los residuales</t>
  </si>
  <si>
    <t>Observación</t>
  </si>
  <si>
    <t>Pronóstico para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</si>
</sst>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7" fontId="0" fillId="0" borderId="4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 wrapText="1"/>
    </xf>
    <xf numFmtId="167" fontId="4" fillId="2" borderId="4" xfId="0" applyNumberFormat="1" applyFont="1" applyFill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0" fillId="0" borderId="9" xfId="0" applyNumberFormat="1" applyBorder="1" applyAlignment="1">
      <alignment horizontal="center" wrapText="1"/>
    </xf>
    <xf numFmtId="167" fontId="4" fillId="2" borderId="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7" fontId="0" fillId="0" borderId="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167" fontId="0" fillId="0" borderId="7" xfId="0" applyNumberFormat="1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167" fontId="1" fillId="0" borderId="1" xfId="0" applyNumberFormat="1" applyFont="1" applyBorder="1" applyAlignment="1"/>
    <xf numFmtId="167" fontId="1" fillId="0" borderId="0" xfId="0" applyNumberFormat="1" applyFont="1" applyBorder="1" applyAlignment="1"/>
    <xf numFmtId="1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18" xfId="0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Continuous"/>
    </xf>
    <xf numFmtId="0" fontId="0" fillId="0" borderId="2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/>
  </cellXfs>
  <cellStyles count="5">
    <cellStyle name="Comma [0]" xfId="2" xr:uid="{00000000-0005-0000-0000-000000000000}"/>
    <cellStyle name="Currency [0]" xfId="3" xr:uid="{00000000-0005-0000-0000-000001000000}"/>
    <cellStyle name="Normal" xfId="0" builtinId="0"/>
    <cellStyle name="Normal 2" xfId="1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01516755938481E-2"/>
          <c:y val="2.4760848326305693E-2"/>
          <c:w val="0.68584380928870792"/>
          <c:h val="0.85330518443640335"/>
        </c:manualLayout>
      </c:layout>
      <c:lineChart>
        <c:grouping val="standard"/>
        <c:varyColors val="0"/>
        <c:ser>
          <c:idx val="0"/>
          <c:order val="0"/>
          <c:tx>
            <c:v>Ventas</c:v>
          </c:tx>
          <c:marker>
            <c:symbol val="none"/>
          </c:marker>
          <c:val>
            <c:numRef>
              <c:f>SES!$B$6:$B$22</c:f>
              <c:numCache>
                <c:formatCode>0.000</c:formatCode>
                <c:ptCount val="17"/>
                <c:pt idx="0">
                  <c:v>1.1499999999999999</c:v>
                </c:pt>
                <c:pt idx="1">
                  <c:v>0.97</c:v>
                </c:pt>
                <c:pt idx="2">
                  <c:v>1.1000000000000001</c:v>
                </c:pt>
                <c:pt idx="3">
                  <c:v>1.17</c:v>
                </c:pt>
                <c:pt idx="4">
                  <c:v>1.08</c:v>
                </c:pt>
                <c:pt idx="5">
                  <c:v>1.1200000000000001</c:v>
                </c:pt>
                <c:pt idx="6">
                  <c:v>1.23</c:v>
                </c:pt>
                <c:pt idx="7">
                  <c:v>1.21</c:v>
                </c:pt>
                <c:pt idx="8">
                  <c:v>1.05</c:v>
                </c:pt>
                <c:pt idx="9">
                  <c:v>1.03</c:v>
                </c:pt>
                <c:pt idx="10">
                  <c:v>0.99</c:v>
                </c:pt>
                <c:pt idx="11">
                  <c:v>1.1599999999999999</c:v>
                </c:pt>
                <c:pt idx="12">
                  <c:v>1.2</c:v>
                </c:pt>
                <c:pt idx="13">
                  <c:v>1.18</c:v>
                </c:pt>
                <c:pt idx="14">
                  <c:v>1.26</c:v>
                </c:pt>
                <c:pt idx="15">
                  <c:v>1.23</c:v>
                </c:pt>
                <c:pt idx="16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4-43EF-AF01-6AD0408ADEC5}"/>
            </c:ext>
          </c:extLst>
        </c:ser>
        <c:ser>
          <c:idx val="1"/>
          <c:order val="1"/>
          <c:tx>
            <c:v>Pronostico</c:v>
          </c:tx>
          <c:marker>
            <c:symbol val="none"/>
          </c:marker>
          <c:val>
            <c:numRef>
              <c:f>SES!$C$6:$C$22</c:f>
              <c:numCache>
                <c:formatCode>0.000</c:formatCode>
                <c:ptCount val="17"/>
                <c:pt idx="0">
                  <c:v>1.25</c:v>
                </c:pt>
                <c:pt idx="1">
                  <c:v>1.24</c:v>
                </c:pt>
                <c:pt idx="2">
                  <c:v>1.2130000000000001</c:v>
                </c:pt>
                <c:pt idx="3">
                  <c:v>1.2017</c:v>
                </c:pt>
                <c:pt idx="4">
                  <c:v>1.1985299999999999</c:v>
                </c:pt>
                <c:pt idx="5">
                  <c:v>1.186677</c:v>
                </c:pt>
                <c:pt idx="6">
                  <c:v>1.1800093</c:v>
                </c:pt>
                <c:pt idx="7">
                  <c:v>1.18500837</c:v>
                </c:pt>
                <c:pt idx="8">
                  <c:v>1.187507533</c:v>
                </c:pt>
                <c:pt idx="9">
                  <c:v>1.1737567796999999</c:v>
                </c:pt>
                <c:pt idx="10">
                  <c:v>1.15938110173</c:v>
                </c:pt>
                <c:pt idx="11">
                  <c:v>1.142442991557</c:v>
                </c:pt>
                <c:pt idx="12">
                  <c:v>1.1441986924013001</c:v>
                </c:pt>
                <c:pt idx="13">
                  <c:v>1.1497788231611701</c:v>
                </c:pt>
                <c:pt idx="14">
                  <c:v>1.152800940845053</c:v>
                </c:pt>
                <c:pt idx="15">
                  <c:v>1.1635208467605478</c:v>
                </c:pt>
                <c:pt idx="16">
                  <c:v>1.1701687620844929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4-43EF-AF01-6AD0408A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869632"/>
        <c:axId val="120871168"/>
      </c:lineChart>
      <c:catAx>
        <c:axId val="120869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n-US"/>
          </a:p>
        </c:txPr>
        <c:crossAx val="120871168"/>
        <c:crosses val="autoZero"/>
        <c:auto val="1"/>
        <c:lblAlgn val="ctr"/>
        <c:lblOffset val="100"/>
        <c:noMultiLvlLbl val="0"/>
      </c:catAx>
      <c:valAx>
        <c:axId val="1208711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n-US"/>
          </a:p>
        </c:txPr>
        <c:crossAx val="120869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Ventas</c:v>
          </c:tx>
          <c:marker>
            <c:symbol val="none"/>
          </c:marker>
          <c:val>
            <c:numRef>
              <c:f>SES!$B$39:$B$55</c:f>
              <c:numCache>
                <c:formatCode>0.000</c:formatCode>
                <c:ptCount val="17"/>
                <c:pt idx="0">
                  <c:v>1.1499999999999999</c:v>
                </c:pt>
                <c:pt idx="1">
                  <c:v>0.97</c:v>
                </c:pt>
                <c:pt idx="2">
                  <c:v>1.1000000000000001</c:v>
                </c:pt>
                <c:pt idx="3">
                  <c:v>1.17</c:v>
                </c:pt>
                <c:pt idx="4">
                  <c:v>1.08</c:v>
                </c:pt>
                <c:pt idx="5">
                  <c:v>1.1200000000000001</c:v>
                </c:pt>
                <c:pt idx="6">
                  <c:v>1.23</c:v>
                </c:pt>
                <c:pt idx="7">
                  <c:v>1.21</c:v>
                </c:pt>
                <c:pt idx="8">
                  <c:v>1.05</c:v>
                </c:pt>
                <c:pt idx="9">
                  <c:v>1.03</c:v>
                </c:pt>
                <c:pt idx="10">
                  <c:v>0.99</c:v>
                </c:pt>
                <c:pt idx="11">
                  <c:v>1.1599999999999999</c:v>
                </c:pt>
                <c:pt idx="12">
                  <c:v>1.2</c:v>
                </c:pt>
                <c:pt idx="13">
                  <c:v>1.18</c:v>
                </c:pt>
                <c:pt idx="14">
                  <c:v>1.26</c:v>
                </c:pt>
                <c:pt idx="15">
                  <c:v>1.23</c:v>
                </c:pt>
                <c:pt idx="16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F-4B56-A8A9-7DAE4500BBA3}"/>
            </c:ext>
          </c:extLst>
        </c:ser>
        <c:ser>
          <c:idx val="1"/>
          <c:order val="1"/>
          <c:tx>
            <c:v>Pronostico</c:v>
          </c:tx>
          <c:marker>
            <c:symbol val="none"/>
          </c:marker>
          <c:val>
            <c:numRef>
              <c:f>SES!$C$39:$C$55</c:f>
              <c:numCache>
                <c:formatCode>0.000</c:formatCode>
                <c:ptCount val="17"/>
                <c:pt idx="0">
                  <c:v>1.25</c:v>
                </c:pt>
                <c:pt idx="1">
                  <c:v>1.23</c:v>
                </c:pt>
                <c:pt idx="2">
                  <c:v>1.1779999999999999</c:v>
                </c:pt>
                <c:pt idx="3">
                  <c:v>1.1623999999999999</c:v>
                </c:pt>
                <c:pt idx="4">
                  <c:v>1.1639199999999998</c:v>
                </c:pt>
                <c:pt idx="5">
                  <c:v>1.1471359999999999</c:v>
                </c:pt>
                <c:pt idx="6">
                  <c:v>1.1417088</c:v>
                </c:pt>
                <c:pt idx="7">
                  <c:v>1.15936704</c:v>
                </c:pt>
                <c:pt idx="8">
                  <c:v>1.169493632</c:v>
                </c:pt>
                <c:pt idx="9">
                  <c:v>1.1455949056000001</c:v>
                </c:pt>
                <c:pt idx="10">
                  <c:v>1.12247592448</c:v>
                </c:pt>
                <c:pt idx="11">
                  <c:v>1.095980739584</c:v>
                </c:pt>
                <c:pt idx="12">
                  <c:v>1.1087845916671999</c:v>
                </c:pt>
                <c:pt idx="13">
                  <c:v>1.1270276733337599</c:v>
                </c:pt>
                <c:pt idx="14">
                  <c:v>1.1376221386670078</c:v>
                </c:pt>
                <c:pt idx="15">
                  <c:v>1.1620977109336061</c:v>
                </c:pt>
                <c:pt idx="16">
                  <c:v>1.1756781687468849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F-4B56-A8A9-7DAE4500B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21536"/>
        <c:axId val="129571072"/>
      </c:lineChart>
      <c:catAx>
        <c:axId val="129521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n-US"/>
          </a:p>
        </c:txPr>
        <c:crossAx val="129571072"/>
        <c:crosses val="autoZero"/>
        <c:auto val="1"/>
        <c:lblAlgn val="ctr"/>
        <c:lblOffset val="100"/>
        <c:noMultiLvlLbl val="0"/>
      </c:catAx>
      <c:valAx>
        <c:axId val="1295710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n-US"/>
          </a:p>
        </c:txPr>
        <c:crossAx val="129521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Ventas</c:v>
          </c:tx>
          <c:marker>
            <c:symbol val="none"/>
          </c:marker>
          <c:val>
            <c:numRef>
              <c:f>SES!$B$73:$B$89</c:f>
              <c:numCache>
                <c:formatCode>0.000</c:formatCode>
                <c:ptCount val="17"/>
                <c:pt idx="0">
                  <c:v>1.1499999999999999</c:v>
                </c:pt>
                <c:pt idx="1">
                  <c:v>0.97</c:v>
                </c:pt>
                <c:pt idx="2">
                  <c:v>1.1000000000000001</c:v>
                </c:pt>
                <c:pt idx="3">
                  <c:v>1.17</c:v>
                </c:pt>
                <c:pt idx="4">
                  <c:v>1.08</c:v>
                </c:pt>
                <c:pt idx="5">
                  <c:v>1.1200000000000001</c:v>
                </c:pt>
                <c:pt idx="6">
                  <c:v>1.23</c:v>
                </c:pt>
                <c:pt idx="7">
                  <c:v>1.21</c:v>
                </c:pt>
                <c:pt idx="8">
                  <c:v>1.05</c:v>
                </c:pt>
                <c:pt idx="9">
                  <c:v>1.03</c:v>
                </c:pt>
                <c:pt idx="10">
                  <c:v>0.99</c:v>
                </c:pt>
                <c:pt idx="11">
                  <c:v>1.1599999999999999</c:v>
                </c:pt>
                <c:pt idx="12">
                  <c:v>1.2</c:v>
                </c:pt>
                <c:pt idx="13">
                  <c:v>1.18</c:v>
                </c:pt>
                <c:pt idx="14">
                  <c:v>1.26</c:v>
                </c:pt>
                <c:pt idx="15">
                  <c:v>1.23</c:v>
                </c:pt>
                <c:pt idx="16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9-41FA-A2A1-3AF53104D171}"/>
            </c:ext>
          </c:extLst>
        </c:ser>
        <c:ser>
          <c:idx val="1"/>
          <c:order val="1"/>
          <c:tx>
            <c:v>Pronostico</c:v>
          </c:tx>
          <c:marker>
            <c:symbol val="none"/>
          </c:marker>
          <c:val>
            <c:numRef>
              <c:f>SES!$C$73:$C$90</c:f>
              <c:numCache>
                <c:formatCode>0.000</c:formatCode>
                <c:ptCount val="18"/>
                <c:pt idx="0">
                  <c:v>1.25</c:v>
                </c:pt>
                <c:pt idx="1">
                  <c:v>1.22</c:v>
                </c:pt>
                <c:pt idx="2">
                  <c:v>1.145</c:v>
                </c:pt>
                <c:pt idx="3">
                  <c:v>1.1315</c:v>
                </c:pt>
                <c:pt idx="4">
                  <c:v>1.1430499999999999</c:v>
                </c:pt>
                <c:pt idx="5">
                  <c:v>1.1241349999999999</c:v>
                </c:pt>
                <c:pt idx="6">
                  <c:v>1.1228944999999999</c:v>
                </c:pt>
                <c:pt idx="7">
                  <c:v>1.1550261499999999</c:v>
                </c:pt>
                <c:pt idx="8">
                  <c:v>1.171518305</c:v>
                </c:pt>
                <c:pt idx="9">
                  <c:v>1.1350628135</c:v>
                </c:pt>
                <c:pt idx="10">
                  <c:v>1.10354396945</c:v>
                </c:pt>
                <c:pt idx="11">
                  <c:v>1.069480778615</c:v>
                </c:pt>
                <c:pt idx="12">
                  <c:v>1.0966365450305</c:v>
                </c:pt>
                <c:pt idx="13">
                  <c:v>1.12764558152135</c:v>
                </c:pt>
                <c:pt idx="14">
                  <c:v>1.1433519070649449</c:v>
                </c:pt>
                <c:pt idx="15">
                  <c:v>1.1783463349454615</c:v>
                </c:pt>
                <c:pt idx="16">
                  <c:v>1.193842434461823</c:v>
                </c:pt>
                <c:pt idx="17">
                  <c:v>1.192689704123276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9-41FA-A2A1-3AF53104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12672"/>
        <c:axId val="132383104"/>
      </c:lineChart>
      <c:catAx>
        <c:axId val="132012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n-US"/>
          </a:p>
        </c:txPr>
        <c:crossAx val="132383104"/>
        <c:crosses val="autoZero"/>
        <c:auto val="1"/>
        <c:lblAlgn val="ctr"/>
        <c:lblOffset val="100"/>
        <c:noMultiLvlLbl val="0"/>
      </c:catAx>
      <c:valAx>
        <c:axId val="13238310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n-US"/>
          </a:p>
        </c:txPr>
        <c:crossAx val="132012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SES!$B$108:$B$126</c:f>
              <c:numCache>
                <c:formatCode>0.000</c:formatCode>
                <c:ptCount val="19"/>
                <c:pt idx="0">
                  <c:v>1.25</c:v>
                </c:pt>
                <c:pt idx="1">
                  <c:v>1.1499999999999999</c:v>
                </c:pt>
                <c:pt idx="2">
                  <c:v>0.97</c:v>
                </c:pt>
                <c:pt idx="3">
                  <c:v>1.1000000000000001</c:v>
                </c:pt>
                <c:pt idx="4">
                  <c:v>1.17</c:v>
                </c:pt>
                <c:pt idx="5">
                  <c:v>1.08</c:v>
                </c:pt>
                <c:pt idx="6">
                  <c:v>1.1200000000000001</c:v>
                </c:pt>
                <c:pt idx="7">
                  <c:v>1.23</c:v>
                </c:pt>
                <c:pt idx="8">
                  <c:v>1.21</c:v>
                </c:pt>
                <c:pt idx="9">
                  <c:v>1.05</c:v>
                </c:pt>
                <c:pt idx="10">
                  <c:v>1.03</c:v>
                </c:pt>
                <c:pt idx="11">
                  <c:v>0.99</c:v>
                </c:pt>
                <c:pt idx="12">
                  <c:v>1.1599999999999999</c:v>
                </c:pt>
                <c:pt idx="13">
                  <c:v>1.2</c:v>
                </c:pt>
                <c:pt idx="14">
                  <c:v>1.18</c:v>
                </c:pt>
                <c:pt idx="15">
                  <c:v>1.26</c:v>
                </c:pt>
                <c:pt idx="16">
                  <c:v>1.23</c:v>
                </c:pt>
                <c:pt idx="17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8-4859-94B0-2184E78EC906}"/>
            </c:ext>
          </c:extLst>
        </c:ser>
        <c:ser>
          <c:idx val="1"/>
          <c:order val="1"/>
          <c:marker>
            <c:symbol val="none"/>
          </c:marker>
          <c:val>
            <c:numRef>
              <c:f>SES!$C$108:$C$126</c:f>
              <c:numCache>
                <c:formatCode>0.000</c:formatCode>
                <c:ptCount val="19"/>
                <c:pt idx="1">
                  <c:v>1.25</c:v>
                </c:pt>
                <c:pt idx="2">
                  <c:v>1.2</c:v>
                </c:pt>
                <c:pt idx="3">
                  <c:v>1.085</c:v>
                </c:pt>
                <c:pt idx="4">
                  <c:v>1.0925</c:v>
                </c:pt>
                <c:pt idx="5">
                  <c:v>1.1312500000000001</c:v>
                </c:pt>
                <c:pt idx="6">
                  <c:v>1.1056250000000001</c:v>
                </c:pt>
                <c:pt idx="7">
                  <c:v>1.1128125</c:v>
                </c:pt>
                <c:pt idx="8">
                  <c:v>1.17140625</c:v>
                </c:pt>
                <c:pt idx="9">
                  <c:v>1.190703125</c:v>
                </c:pt>
                <c:pt idx="10">
                  <c:v>1.1203515625</c:v>
                </c:pt>
                <c:pt idx="11">
                  <c:v>1.07517578125</c:v>
                </c:pt>
                <c:pt idx="12">
                  <c:v>1.0325878906249999</c:v>
                </c:pt>
                <c:pt idx="13">
                  <c:v>1.0962939453125</c:v>
                </c:pt>
                <c:pt idx="14">
                  <c:v>1.1481469726562499</c:v>
                </c:pt>
                <c:pt idx="15">
                  <c:v>1.164073486328125</c:v>
                </c:pt>
                <c:pt idx="16">
                  <c:v>1.2120367431640626</c:v>
                </c:pt>
                <c:pt idx="17">
                  <c:v>1.2210183715820313</c:v>
                </c:pt>
                <c:pt idx="18">
                  <c:v>1.2055091857910156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8-4859-94B0-2184E78EC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347200"/>
        <c:axId val="134484352"/>
      </c:lineChart>
      <c:catAx>
        <c:axId val="13334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84352"/>
        <c:crosses val="autoZero"/>
        <c:auto val="1"/>
        <c:lblAlgn val="ctr"/>
        <c:lblOffset val="100"/>
        <c:noMultiLvlLbl val="0"/>
      </c:catAx>
      <c:valAx>
        <c:axId val="13448435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334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04803149606299"/>
                  <c:y val="-9.40481918926800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'IMP MP'!$B$3:$B$38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'IMP MP'!$C$3:$C$38</c:f>
              <c:numCache>
                <c:formatCode>0.00</c:formatCode>
                <c:ptCount val="36"/>
                <c:pt idx="0">
                  <c:v>174.25</c:v>
                </c:pt>
                <c:pt idx="1">
                  <c:v>247.56740127373286</c:v>
                </c:pt>
                <c:pt idx="2">
                  <c:v>235.34309999999999</c:v>
                </c:pt>
                <c:pt idx="3">
                  <c:v>304.87037689360318</c:v>
                </c:pt>
                <c:pt idx="4">
                  <c:v>245.42854926075447</c:v>
                </c:pt>
                <c:pt idx="5">
                  <c:v>329.87500812926237</c:v>
                </c:pt>
                <c:pt idx="6">
                  <c:v>280.54299999999995</c:v>
                </c:pt>
                <c:pt idx="7">
                  <c:v>343.77129893325235</c:v>
                </c:pt>
                <c:pt idx="8">
                  <c:v>262.20035156685731</c:v>
                </c:pt>
                <c:pt idx="9">
                  <c:v>323.93961416826534</c:v>
                </c:pt>
                <c:pt idx="10">
                  <c:v>271.62710000000004</c:v>
                </c:pt>
                <c:pt idx="11">
                  <c:v>310.02173507032751</c:v>
                </c:pt>
                <c:pt idx="12">
                  <c:v>225.25</c:v>
                </c:pt>
                <c:pt idx="13">
                  <c:v>275.37869724302163</c:v>
                </c:pt>
                <c:pt idx="14">
                  <c:v>226.69039999999998</c:v>
                </c:pt>
                <c:pt idx="15">
                  <c:v>263.1917717827734</c:v>
                </c:pt>
                <c:pt idx="16">
                  <c:v>191.97289518329444</c:v>
                </c:pt>
                <c:pt idx="17">
                  <c:v>243.67381902643675</c:v>
                </c:pt>
                <c:pt idx="18">
                  <c:v>211.124</c:v>
                </c:pt>
                <c:pt idx="19">
                  <c:v>261.4614358369252</c:v>
                </c:pt>
                <c:pt idx="20">
                  <c:v>208.44288763617834</c:v>
                </c:pt>
                <c:pt idx="21">
                  <c:v>284.80328109002403</c:v>
                </c:pt>
                <c:pt idx="22">
                  <c:v>261.30589999999995</c:v>
                </c:pt>
                <c:pt idx="23">
                  <c:v>338.18395496989626</c:v>
                </c:pt>
                <c:pt idx="24">
                  <c:v>276.25</c:v>
                </c:pt>
                <c:pt idx="25">
                  <c:v>379.01343949221319</c:v>
                </c:pt>
                <c:pt idx="26">
                  <c:v>350.58239999999989</c:v>
                </c:pt>
                <c:pt idx="27">
                  <c:v>438.29626659184055</c:v>
                </c:pt>
                <c:pt idx="28">
                  <c:v>350.02705848480974</c:v>
                </c:pt>
                <c:pt idx="29">
                  <c:v>453.13653661057197</c:v>
                </c:pt>
                <c:pt idx="30">
                  <c:v>404.18119999999999</c:v>
                </c:pt>
                <c:pt idx="31">
                  <c:v>473.69249406191523</c:v>
                </c:pt>
                <c:pt idx="32">
                  <c:v>362.97102850618535</c:v>
                </c:pt>
                <c:pt idx="33">
                  <c:v>459.34097012548051</c:v>
                </c:pt>
                <c:pt idx="34">
                  <c:v>388.10719999999998</c:v>
                </c:pt>
                <c:pt idx="35">
                  <c:v>445.81894380340896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1D-4750-A6C9-C9F9ECC57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159887"/>
        <c:axId val="1066656479"/>
      </c:scatterChart>
      <c:valAx>
        <c:axId val="1463159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656479"/>
        <c:crosses val="autoZero"/>
        <c:crossBetween val="midCat"/>
      </c:valAx>
      <c:valAx>
        <c:axId val="106665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159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'IMP MP'!$C$2</c:f>
              <c:strCache>
                <c:ptCount val="1"/>
                <c:pt idx="0">
                  <c:v>Importaciones 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'IMP MP'!$C$3:$C$39</c:f>
              <c:numCache>
                <c:formatCode>0.00</c:formatCode>
                <c:ptCount val="37"/>
                <c:pt idx="0">
                  <c:v>174.25</c:v>
                </c:pt>
                <c:pt idx="1">
                  <c:v>247.56740127373286</c:v>
                </c:pt>
                <c:pt idx="2">
                  <c:v>235.34309999999999</c:v>
                </c:pt>
                <c:pt idx="3">
                  <c:v>304.87037689360318</c:v>
                </c:pt>
                <c:pt idx="4">
                  <c:v>245.42854926075447</c:v>
                </c:pt>
                <c:pt idx="5">
                  <c:v>329.87500812926237</c:v>
                </c:pt>
                <c:pt idx="6">
                  <c:v>280.54299999999995</c:v>
                </c:pt>
                <c:pt idx="7">
                  <c:v>343.77129893325235</c:v>
                </c:pt>
                <c:pt idx="8">
                  <c:v>262.20035156685731</c:v>
                </c:pt>
                <c:pt idx="9">
                  <c:v>323.93961416826534</c:v>
                </c:pt>
                <c:pt idx="10">
                  <c:v>271.62710000000004</c:v>
                </c:pt>
                <c:pt idx="11">
                  <c:v>310.02173507032751</c:v>
                </c:pt>
                <c:pt idx="12">
                  <c:v>225.25</c:v>
                </c:pt>
                <c:pt idx="13">
                  <c:v>275.37869724302163</c:v>
                </c:pt>
                <c:pt idx="14">
                  <c:v>226.69039999999998</c:v>
                </c:pt>
                <c:pt idx="15">
                  <c:v>263.1917717827734</c:v>
                </c:pt>
                <c:pt idx="16">
                  <c:v>191.97289518329444</c:v>
                </c:pt>
                <c:pt idx="17">
                  <c:v>243.67381902643675</c:v>
                </c:pt>
                <c:pt idx="18">
                  <c:v>211.124</c:v>
                </c:pt>
                <c:pt idx="19">
                  <c:v>261.4614358369252</c:v>
                </c:pt>
                <c:pt idx="20">
                  <c:v>208.44288763617834</c:v>
                </c:pt>
                <c:pt idx="21">
                  <c:v>284.80328109002403</c:v>
                </c:pt>
                <c:pt idx="22">
                  <c:v>261.30589999999995</c:v>
                </c:pt>
                <c:pt idx="23">
                  <c:v>338.18395496989626</c:v>
                </c:pt>
                <c:pt idx="24">
                  <c:v>276.25</c:v>
                </c:pt>
                <c:pt idx="25">
                  <c:v>379.01343949221319</c:v>
                </c:pt>
                <c:pt idx="26">
                  <c:v>350.58239999999989</c:v>
                </c:pt>
                <c:pt idx="27">
                  <c:v>438.29626659184055</c:v>
                </c:pt>
                <c:pt idx="28">
                  <c:v>350.02705848480974</c:v>
                </c:pt>
                <c:pt idx="29">
                  <c:v>453.13653661057197</c:v>
                </c:pt>
                <c:pt idx="30">
                  <c:v>404.18119999999999</c:v>
                </c:pt>
                <c:pt idx="31">
                  <c:v>473.69249406191523</c:v>
                </c:pt>
                <c:pt idx="32">
                  <c:v>362.97102850618535</c:v>
                </c:pt>
                <c:pt idx="33">
                  <c:v>459.34097012548051</c:v>
                </c:pt>
                <c:pt idx="34">
                  <c:v>388.10719999999998</c:v>
                </c:pt>
                <c:pt idx="35">
                  <c:v>445.81894380340896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A-4EEA-9D25-F8163B37E538}"/>
            </c:ext>
          </c:extLst>
        </c:ser>
        <c:ser>
          <c:idx val="1"/>
          <c:order val="1"/>
          <c:tx>
            <c:strRef>
              <c:f>'IMP MP'!$D$2</c:f>
              <c:strCache>
                <c:ptCount val="1"/>
                <c:pt idx="0">
                  <c:v>Pronostico Importaciones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'IMP MP'!$D$3:$D$39</c:f>
              <c:numCache>
                <c:formatCode>General</c:formatCode>
                <c:ptCount val="37"/>
                <c:pt idx="0">
                  <c:v>215.40379999999999</c:v>
                </c:pt>
                <c:pt idx="1">
                  <c:v>220.7176</c:v>
                </c:pt>
                <c:pt idx="2">
                  <c:v>226.03139999999999</c:v>
                </c:pt>
                <c:pt idx="3">
                  <c:v>231.34520000000001</c:v>
                </c:pt>
                <c:pt idx="4">
                  <c:v>236.65899999999999</c:v>
                </c:pt>
                <c:pt idx="5">
                  <c:v>241.97280000000001</c:v>
                </c:pt>
                <c:pt idx="6">
                  <c:v>247.28659999999999</c:v>
                </c:pt>
                <c:pt idx="7">
                  <c:v>252.60040000000001</c:v>
                </c:pt>
                <c:pt idx="8">
                  <c:v>257.91419999999999</c:v>
                </c:pt>
                <c:pt idx="9">
                  <c:v>263.22800000000001</c:v>
                </c:pt>
                <c:pt idx="10">
                  <c:v>268.54180000000002</c:v>
                </c:pt>
                <c:pt idx="11">
                  <c:v>273.85559999999998</c:v>
                </c:pt>
                <c:pt idx="12">
                  <c:v>279.1694</c:v>
                </c:pt>
                <c:pt idx="13">
                  <c:v>284.48320000000001</c:v>
                </c:pt>
                <c:pt idx="14">
                  <c:v>289.79700000000003</c:v>
                </c:pt>
                <c:pt idx="15">
                  <c:v>295.11079999999998</c:v>
                </c:pt>
                <c:pt idx="16">
                  <c:v>300.4246</c:v>
                </c:pt>
                <c:pt idx="17">
                  <c:v>305.73840000000001</c:v>
                </c:pt>
                <c:pt idx="18">
                  <c:v>311.05219999999997</c:v>
                </c:pt>
                <c:pt idx="19">
                  <c:v>316.36599999999999</c:v>
                </c:pt>
                <c:pt idx="20">
                  <c:v>321.6798</c:v>
                </c:pt>
                <c:pt idx="21">
                  <c:v>326.99360000000001</c:v>
                </c:pt>
                <c:pt idx="22">
                  <c:v>332.30740000000003</c:v>
                </c:pt>
                <c:pt idx="23">
                  <c:v>337.62119999999999</c:v>
                </c:pt>
                <c:pt idx="24">
                  <c:v>342.935</c:v>
                </c:pt>
                <c:pt idx="25">
                  <c:v>348.24879999999996</c:v>
                </c:pt>
                <c:pt idx="26">
                  <c:v>353.56259999999997</c:v>
                </c:pt>
                <c:pt idx="27">
                  <c:v>358.87639999999999</c:v>
                </c:pt>
                <c:pt idx="28">
                  <c:v>364.1902</c:v>
                </c:pt>
                <c:pt idx="29">
                  <c:v>369.50400000000002</c:v>
                </c:pt>
                <c:pt idx="30">
                  <c:v>374.81780000000003</c:v>
                </c:pt>
                <c:pt idx="31">
                  <c:v>380.13159999999999</c:v>
                </c:pt>
                <c:pt idx="32">
                  <c:v>385.44539999999995</c:v>
                </c:pt>
                <c:pt idx="33">
                  <c:v>390.75919999999996</c:v>
                </c:pt>
                <c:pt idx="34">
                  <c:v>396.07299999999998</c:v>
                </c:pt>
                <c:pt idx="35">
                  <c:v>401.38679999999999</c:v>
                </c:pt>
                <c:pt idx="36">
                  <c:v>406.70060000000001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A-4EEA-9D25-F8163B37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3299119"/>
        <c:axId val="1256306607"/>
      </c:lineChart>
      <c:catAx>
        <c:axId val="12632991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306607"/>
        <c:crosses val="autoZero"/>
        <c:auto val="1"/>
        <c:lblAlgn val="ctr"/>
        <c:lblOffset val="100"/>
        <c:noMultiLvlLbl val="0"/>
      </c:catAx>
      <c:valAx>
        <c:axId val="125630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29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9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2</xdr:row>
      <xdr:rowOff>119062</xdr:rowOff>
    </xdr:from>
    <xdr:to>
      <xdr:col>17</xdr:col>
      <xdr:colOff>238125</xdr:colOff>
      <xdr:row>18</xdr:row>
      <xdr:rowOff>190500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309561</xdr:colOff>
      <xdr:row>36</xdr:row>
      <xdr:rowOff>452437</xdr:rowOff>
    </xdr:from>
    <xdr:to>
      <xdr:col>17</xdr:col>
      <xdr:colOff>166686</xdr:colOff>
      <xdr:row>55</xdr:row>
      <xdr:rowOff>47625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464343</xdr:colOff>
      <xdr:row>69</xdr:row>
      <xdr:rowOff>119063</xdr:rowOff>
    </xdr:from>
    <xdr:to>
      <xdr:col>18</xdr:col>
      <xdr:colOff>595312</xdr:colOff>
      <xdr:row>89</xdr:row>
      <xdr:rowOff>119061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353784</xdr:colOff>
      <xdr:row>104</xdr:row>
      <xdr:rowOff>149680</xdr:rowOff>
    </xdr:from>
    <xdr:to>
      <xdr:col>18</xdr:col>
      <xdr:colOff>272143</xdr:colOff>
      <xdr:row>125</xdr:row>
      <xdr:rowOff>40823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</xdr:row>
          <xdr:rowOff>45720</xdr:rowOff>
        </xdr:from>
        <xdr:to>
          <xdr:col>1</xdr:col>
          <xdr:colOff>502920</xdr:colOff>
          <xdr:row>3</xdr:row>
          <xdr:rowOff>411480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3</xdr:row>
          <xdr:rowOff>68580</xdr:rowOff>
        </xdr:from>
        <xdr:to>
          <xdr:col>2</xdr:col>
          <xdr:colOff>533400</xdr:colOff>
          <xdr:row>3</xdr:row>
          <xdr:rowOff>403860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167191</xdr:colOff>
          <xdr:row>2</xdr:row>
          <xdr:rowOff>152400</xdr:rowOff>
        </xdr:from>
        <xdr:to>
          <xdr:col>3</xdr:col>
          <xdr:colOff>883471</xdr:colOff>
          <xdr:row>3</xdr:row>
          <xdr:rowOff>274320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2</xdr:row>
          <xdr:rowOff>182880</xdr:rowOff>
        </xdr:from>
        <xdr:to>
          <xdr:col>4</xdr:col>
          <xdr:colOff>693420</xdr:colOff>
          <xdr:row>3</xdr:row>
          <xdr:rowOff>266700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</xdr:row>
          <xdr:rowOff>152400</xdr:rowOff>
        </xdr:from>
        <xdr:to>
          <xdr:col>5</xdr:col>
          <xdr:colOff>640080</xdr:colOff>
          <xdr:row>3</xdr:row>
          <xdr:rowOff>327660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</xdr:row>
          <xdr:rowOff>0</xdr:rowOff>
        </xdr:from>
        <xdr:to>
          <xdr:col>6</xdr:col>
          <xdr:colOff>769620</xdr:colOff>
          <xdr:row>3</xdr:row>
          <xdr:rowOff>259080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</xdr:row>
          <xdr:rowOff>83820</xdr:rowOff>
        </xdr:from>
        <xdr:to>
          <xdr:col>7</xdr:col>
          <xdr:colOff>449580</xdr:colOff>
          <xdr:row>3</xdr:row>
          <xdr:rowOff>312420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</xdr:row>
          <xdr:rowOff>121920</xdr:rowOff>
        </xdr:from>
        <xdr:to>
          <xdr:col>8</xdr:col>
          <xdr:colOff>998220</xdr:colOff>
          <xdr:row>3</xdr:row>
          <xdr:rowOff>289560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36</xdr:row>
          <xdr:rowOff>30480</xdr:rowOff>
        </xdr:from>
        <xdr:to>
          <xdr:col>1</xdr:col>
          <xdr:colOff>457200</xdr:colOff>
          <xdr:row>36</xdr:row>
          <xdr:rowOff>388620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3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36</xdr:row>
          <xdr:rowOff>68580</xdr:rowOff>
        </xdr:from>
        <xdr:to>
          <xdr:col>2</xdr:col>
          <xdr:colOff>533400</xdr:colOff>
          <xdr:row>36</xdr:row>
          <xdr:rowOff>403860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3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35</xdr:row>
          <xdr:rowOff>152400</xdr:rowOff>
        </xdr:from>
        <xdr:to>
          <xdr:col>3</xdr:col>
          <xdr:colOff>822960</xdr:colOff>
          <xdr:row>36</xdr:row>
          <xdr:rowOff>289560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35</xdr:row>
          <xdr:rowOff>175260</xdr:rowOff>
        </xdr:from>
        <xdr:to>
          <xdr:col>4</xdr:col>
          <xdr:colOff>693420</xdr:colOff>
          <xdr:row>36</xdr:row>
          <xdr:rowOff>266700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35</xdr:row>
          <xdr:rowOff>137160</xdr:rowOff>
        </xdr:from>
        <xdr:to>
          <xdr:col>5</xdr:col>
          <xdr:colOff>640080</xdr:colOff>
          <xdr:row>36</xdr:row>
          <xdr:rowOff>312420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3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35</xdr:row>
          <xdr:rowOff>198120</xdr:rowOff>
        </xdr:from>
        <xdr:to>
          <xdr:col>6</xdr:col>
          <xdr:colOff>769620</xdr:colOff>
          <xdr:row>36</xdr:row>
          <xdr:rowOff>259080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35</xdr:row>
          <xdr:rowOff>83820</xdr:rowOff>
        </xdr:from>
        <xdr:to>
          <xdr:col>7</xdr:col>
          <xdr:colOff>449580</xdr:colOff>
          <xdr:row>36</xdr:row>
          <xdr:rowOff>342900</xdr:rowOff>
        </xdr:to>
        <xdr:sp macro="" textlink="">
          <xdr:nvSpPr>
            <xdr:cNvPr id="9231" name="Object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3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35</xdr:row>
          <xdr:rowOff>114300</xdr:rowOff>
        </xdr:from>
        <xdr:to>
          <xdr:col>8</xdr:col>
          <xdr:colOff>1021080</xdr:colOff>
          <xdr:row>36</xdr:row>
          <xdr:rowOff>289560</xdr:rowOff>
        </xdr:to>
        <xdr:sp macro="" textlink="">
          <xdr:nvSpPr>
            <xdr:cNvPr id="9232" name="Object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3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70</xdr:row>
          <xdr:rowOff>30480</xdr:rowOff>
        </xdr:from>
        <xdr:to>
          <xdr:col>1</xdr:col>
          <xdr:colOff>457200</xdr:colOff>
          <xdr:row>70</xdr:row>
          <xdr:rowOff>388620</xdr:rowOff>
        </xdr:to>
        <xdr:sp macro="" textlink="">
          <xdr:nvSpPr>
            <xdr:cNvPr id="9241" name="Object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3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70</xdr:row>
          <xdr:rowOff>68580</xdr:rowOff>
        </xdr:from>
        <xdr:to>
          <xdr:col>2</xdr:col>
          <xdr:colOff>533400</xdr:colOff>
          <xdr:row>70</xdr:row>
          <xdr:rowOff>403860</xdr:rowOff>
        </xdr:to>
        <xdr:sp macro="" textlink="">
          <xdr:nvSpPr>
            <xdr:cNvPr id="9242" name="Object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3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69</xdr:row>
          <xdr:rowOff>152400</xdr:rowOff>
        </xdr:from>
        <xdr:to>
          <xdr:col>3</xdr:col>
          <xdr:colOff>822960</xdr:colOff>
          <xdr:row>70</xdr:row>
          <xdr:rowOff>289560</xdr:rowOff>
        </xdr:to>
        <xdr:sp macro="" textlink="">
          <xdr:nvSpPr>
            <xdr:cNvPr id="9243" name="Object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3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69</xdr:row>
          <xdr:rowOff>175260</xdr:rowOff>
        </xdr:from>
        <xdr:to>
          <xdr:col>4</xdr:col>
          <xdr:colOff>693420</xdr:colOff>
          <xdr:row>70</xdr:row>
          <xdr:rowOff>266700</xdr:rowOff>
        </xdr:to>
        <xdr:sp macro="" textlink="">
          <xdr:nvSpPr>
            <xdr:cNvPr id="9244" name="Object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3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69</xdr:row>
          <xdr:rowOff>137160</xdr:rowOff>
        </xdr:from>
        <xdr:to>
          <xdr:col>5</xdr:col>
          <xdr:colOff>640080</xdr:colOff>
          <xdr:row>70</xdr:row>
          <xdr:rowOff>312420</xdr:rowOff>
        </xdr:to>
        <xdr:sp macro="" textlink="">
          <xdr:nvSpPr>
            <xdr:cNvPr id="9245" name="Object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3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69</xdr:row>
          <xdr:rowOff>198120</xdr:rowOff>
        </xdr:from>
        <xdr:to>
          <xdr:col>6</xdr:col>
          <xdr:colOff>769620</xdr:colOff>
          <xdr:row>70</xdr:row>
          <xdr:rowOff>259080</xdr:rowOff>
        </xdr:to>
        <xdr:sp macro="" textlink="">
          <xdr:nvSpPr>
            <xdr:cNvPr id="9246" name="Object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3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69</xdr:row>
          <xdr:rowOff>83820</xdr:rowOff>
        </xdr:from>
        <xdr:to>
          <xdr:col>7</xdr:col>
          <xdr:colOff>449580</xdr:colOff>
          <xdr:row>70</xdr:row>
          <xdr:rowOff>342900</xdr:rowOff>
        </xdr:to>
        <xdr:sp macro="" textlink="">
          <xdr:nvSpPr>
            <xdr:cNvPr id="9247" name="Object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3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69</xdr:row>
          <xdr:rowOff>114300</xdr:rowOff>
        </xdr:from>
        <xdr:to>
          <xdr:col>8</xdr:col>
          <xdr:colOff>1021080</xdr:colOff>
          <xdr:row>70</xdr:row>
          <xdr:rowOff>289560</xdr:rowOff>
        </xdr:to>
        <xdr:sp macro="" textlink="">
          <xdr:nvSpPr>
            <xdr:cNvPr id="9248" name="Object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3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106</xdr:row>
          <xdr:rowOff>30480</xdr:rowOff>
        </xdr:from>
        <xdr:to>
          <xdr:col>1</xdr:col>
          <xdr:colOff>464820</xdr:colOff>
          <xdr:row>106</xdr:row>
          <xdr:rowOff>388620</xdr:rowOff>
        </xdr:to>
        <xdr:sp macro="" textlink="">
          <xdr:nvSpPr>
            <xdr:cNvPr id="9249" name="Object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3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106</xdr:row>
          <xdr:rowOff>68580</xdr:rowOff>
        </xdr:from>
        <xdr:to>
          <xdr:col>2</xdr:col>
          <xdr:colOff>533400</xdr:colOff>
          <xdr:row>106</xdr:row>
          <xdr:rowOff>388620</xdr:rowOff>
        </xdr:to>
        <xdr:sp macro="" textlink="">
          <xdr:nvSpPr>
            <xdr:cNvPr id="9250" name="Object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3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105</xdr:row>
          <xdr:rowOff>152400</xdr:rowOff>
        </xdr:from>
        <xdr:to>
          <xdr:col>3</xdr:col>
          <xdr:colOff>822960</xdr:colOff>
          <xdr:row>106</xdr:row>
          <xdr:rowOff>289560</xdr:rowOff>
        </xdr:to>
        <xdr:sp macro="" textlink="">
          <xdr:nvSpPr>
            <xdr:cNvPr id="9251" name="Object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3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105</xdr:row>
          <xdr:rowOff>175260</xdr:rowOff>
        </xdr:from>
        <xdr:to>
          <xdr:col>4</xdr:col>
          <xdr:colOff>693420</xdr:colOff>
          <xdr:row>106</xdr:row>
          <xdr:rowOff>274320</xdr:rowOff>
        </xdr:to>
        <xdr:sp macro="" textlink="">
          <xdr:nvSpPr>
            <xdr:cNvPr id="9252" name="Object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3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105</xdr:row>
          <xdr:rowOff>137160</xdr:rowOff>
        </xdr:from>
        <xdr:to>
          <xdr:col>5</xdr:col>
          <xdr:colOff>640080</xdr:colOff>
          <xdr:row>106</xdr:row>
          <xdr:rowOff>312420</xdr:rowOff>
        </xdr:to>
        <xdr:sp macro="" textlink="">
          <xdr:nvSpPr>
            <xdr:cNvPr id="9253" name="Object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3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105</xdr:row>
          <xdr:rowOff>198120</xdr:rowOff>
        </xdr:from>
        <xdr:to>
          <xdr:col>6</xdr:col>
          <xdr:colOff>769620</xdr:colOff>
          <xdr:row>106</xdr:row>
          <xdr:rowOff>259080</xdr:rowOff>
        </xdr:to>
        <xdr:sp macro="" textlink="">
          <xdr:nvSpPr>
            <xdr:cNvPr id="9254" name="Object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3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105</xdr:row>
          <xdr:rowOff>83820</xdr:rowOff>
        </xdr:from>
        <xdr:to>
          <xdr:col>7</xdr:col>
          <xdr:colOff>449580</xdr:colOff>
          <xdr:row>106</xdr:row>
          <xdr:rowOff>342900</xdr:rowOff>
        </xdr:to>
        <xdr:sp macro="" textlink="">
          <xdr:nvSpPr>
            <xdr:cNvPr id="9255" name="Object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3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105</xdr:row>
          <xdr:rowOff>114300</xdr:rowOff>
        </xdr:from>
        <xdr:to>
          <xdr:col>8</xdr:col>
          <xdr:colOff>1021080</xdr:colOff>
          <xdr:row>106</xdr:row>
          <xdr:rowOff>289560</xdr:rowOff>
        </xdr:to>
        <xdr:sp macro="" textlink="">
          <xdr:nvSpPr>
            <xdr:cNvPr id="9256" name="Object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3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47921</xdr:colOff>
          <xdr:row>1</xdr:row>
          <xdr:rowOff>79513</xdr:rowOff>
        </xdr:from>
        <xdr:to>
          <xdr:col>4</xdr:col>
          <xdr:colOff>766851</xdr:colOff>
          <xdr:row>1</xdr:row>
          <xdr:rowOff>292873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A4DC2820-753D-4EA4-A8CE-7933BA16F8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143786</xdr:colOff>
          <xdr:row>1</xdr:row>
          <xdr:rowOff>90115</xdr:rowOff>
        </xdr:from>
        <xdr:to>
          <xdr:col>5</xdr:col>
          <xdr:colOff>700046</xdr:colOff>
          <xdr:row>1</xdr:row>
          <xdr:rowOff>272995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D3F80D5A-D19D-4352-BA85-67AED1D23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750893</xdr:colOff>
      <xdr:row>1</xdr:row>
      <xdr:rowOff>39757</xdr:rowOff>
    </xdr:from>
    <xdr:to>
      <xdr:col>9</xdr:col>
      <xdr:colOff>795129</xdr:colOff>
      <xdr:row>8</xdr:row>
      <xdr:rowOff>26504</xdr:rowOff>
    </xdr:to>
    <xdr:pic>
      <xdr:nvPicPr>
        <xdr:cNvPr id="4" name="Imagen 3" descr="ecuacion-regresion-lineal">
          <a:extLst>
            <a:ext uri="{FF2B5EF4-FFF2-40B4-BE49-F238E27FC236}">
              <a16:creationId xmlns:a16="http://schemas.microsoft.com/office/drawing/2014/main" id="{4F7249BE-7F54-4201-93BD-B8F5264A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3884" y="225287"/>
          <a:ext cx="1634497" cy="146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530087</xdr:colOff>
      <xdr:row>1</xdr:row>
      <xdr:rowOff>16565</xdr:rowOff>
    </xdr:from>
    <xdr:to>
      <xdr:col>13</xdr:col>
      <xdr:colOff>609600</xdr:colOff>
      <xdr:row>15</xdr:row>
      <xdr:rowOff>172278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21DBDEE-0ED8-431F-8F37-861D8D1AD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490329</xdr:colOff>
      <xdr:row>16</xdr:row>
      <xdr:rowOff>155712</xdr:rowOff>
    </xdr:from>
    <xdr:to>
      <xdr:col>13</xdr:col>
      <xdr:colOff>589721</xdr:colOff>
      <xdr:row>32</xdr:row>
      <xdr:rowOff>79513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D957E0B-4E0B-425F-ADE9-5C17AB99F0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5.bin"/><Relationship Id="rId39" Type="http://schemas.openxmlformats.org/officeDocument/2006/relationships/oleObject" Target="../embeddings/oleObject28.bin"/><Relationship Id="rId21" Type="http://schemas.openxmlformats.org/officeDocument/2006/relationships/oleObject" Target="../embeddings/oleObject10.bin"/><Relationship Id="rId34" Type="http://schemas.openxmlformats.org/officeDocument/2006/relationships/oleObject" Target="../embeddings/oleObject23.bin"/><Relationship Id="rId42" Type="http://schemas.openxmlformats.org/officeDocument/2006/relationships/oleObject" Target="../embeddings/oleObject31.bin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oleObject" Target="../embeddings/oleObject18.bin"/><Relationship Id="rId41" Type="http://schemas.openxmlformats.org/officeDocument/2006/relationships/oleObject" Target="../embeddings/oleObject3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3.bin"/><Relationship Id="rId32" Type="http://schemas.openxmlformats.org/officeDocument/2006/relationships/oleObject" Target="../embeddings/oleObject21.bin"/><Relationship Id="rId37" Type="http://schemas.openxmlformats.org/officeDocument/2006/relationships/oleObject" Target="../embeddings/oleObject26.bin"/><Relationship Id="rId40" Type="http://schemas.openxmlformats.org/officeDocument/2006/relationships/oleObject" Target="../embeddings/oleObject29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oleObject" Target="../embeddings/oleObject12.bin"/><Relationship Id="rId28" Type="http://schemas.openxmlformats.org/officeDocument/2006/relationships/oleObject" Target="../embeddings/oleObject17.bin"/><Relationship Id="rId36" Type="http://schemas.openxmlformats.org/officeDocument/2006/relationships/oleObject" Target="../embeddings/oleObject25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oleObject" Target="../embeddings/oleObject20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1.bin"/><Relationship Id="rId27" Type="http://schemas.openxmlformats.org/officeDocument/2006/relationships/oleObject" Target="../embeddings/oleObject16.bin"/><Relationship Id="rId30" Type="http://schemas.openxmlformats.org/officeDocument/2006/relationships/oleObject" Target="../embeddings/oleObject19.bin"/><Relationship Id="rId35" Type="http://schemas.openxmlformats.org/officeDocument/2006/relationships/oleObject" Target="../embeddings/oleObject24.bin"/><Relationship Id="rId43" Type="http://schemas.openxmlformats.org/officeDocument/2006/relationships/oleObject" Target="../embeddings/oleObject32.bin"/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oleObject" Target="../embeddings/oleObject14.bin"/><Relationship Id="rId33" Type="http://schemas.openxmlformats.org/officeDocument/2006/relationships/oleObject" Target="../embeddings/oleObject22.bin"/><Relationship Id="rId38" Type="http://schemas.openxmlformats.org/officeDocument/2006/relationships/oleObject" Target="../embeddings/oleObject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4"/>
  <sheetViews>
    <sheetView zoomScale="85" zoomScaleNormal="85" workbookViewId="0">
      <selection activeCell="D3" sqref="D3:E4"/>
    </sheetView>
  </sheetViews>
  <sheetFormatPr baseColWidth="10" defaultRowHeight="14.4" x14ac:dyDescent="0.3"/>
  <cols>
    <col min="1" max="1" width="12.33203125" style="1" customWidth="1"/>
    <col min="2" max="2" width="11.44140625" style="14" customWidth="1"/>
    <col min="3" max="3" width="15.6640625" style="14" customWidth="1"/>
    <col min="4" max="4" width="13.5546875" style="14" customWidth="1"/>
    <col min="5" max="5" width="10.88671875" style="14" customWidth="1"/>
    <col min="6" max="6" width="11.109375" style="14" customWidth="1"/>
    <col min="7" max="7" width="12.33203125" style="14" customWidth="1"/>
    <col min="8" max="8" width="12.88671875" style="14" customWidth="1"/>
    <col min="9" max="9" width="16.6640625" style="14" customWidth="1"/>
    <col min="10" max="10" width="11.44140625" style="1" customWidth="1"/>
  </cols>
  <sheetData>
    <row r="1" spans="1:9" ht="17.100000000000001" customHeight="1" x14ac:dyDescent="0.3">
      <c r="A1" s="24" t="s">
        <v>14</v>
      </c>
      <c r="B1" s="24"/>
      <c r="C1" s="24"/>
      <c r="D1" s="24"/>
      <c r="E1" s="24"/>
      <c r="F1" s="24"/>
      <c r="G1" s="24"/>
      <c r="H1" s="24"/>
      <c r="I1" s="24"/>
    </row>
    <row r="2" spans="1:9" ht="57" customHeight="1" x14ac:dyDescent="0.3">
      <c r="A2" s="37" t="s">
        <v>12</v>
      </c>
      <c r="B2" s="38"/>
      <c r="C2" s="38"/>
      <c r="D2" s="38"/>
      <c r="E2" s="38"/>
      <c r="F2" s="38"/>
      <c r="G2" s="38"/>
      <c r="H2" s="38"/>
      <c r="I2" s="39"/>
    </row>
    <row r="3" spans="1:9" ht="17.100000000000001" customHeight="1" x14ac:dyDescent="0.3">
      <c r="A3" s="25" t="s">
        <v>0</v>
      </c>
      <c r="B3" s="11" t="s">
        <v>1</v>
      </c>
      <c r="C3" s="11" t="s">
        <v>2</v>
      </c>
      <c r="D3" s="40"/>
      <c r="E3" s="40"/>
      <c r="F3" s="41"/>
      <c r="G3" s="40"/>
      <c r="H3" s="40"/>
      <c r="I3" s="40"/>
    </row>
    <row r="4" spans="1:9" ht="34.5" customHeight="1" x14ac:dyDescent="0.3">
      <c r="A4" s="26"/>
      <c r="B4" s="5"/>
      <c r="C4" s="5"/>
      <c r="D4" s="40"/>
      <c r="E4" s="40"/>
      <c r="F4" s="42"/>
      <c r="G4" s="40"/>
      <c r="H4" s="40"/>
      <c r="I4" s="40"/>
    </row>
    <row r="5" spans="1:9" ht="17.100000000000001" customHeight="1" x14ac:dyDescent="0.3">
      <c r="A5" s="3">
        <v>1</v>
      </c>
      <c r="B5" s="12">
        <v>1.25</v>
      </c>
      <c r="C5" s="12"/>
      <c r="D5" s="12"/>
      <c r="E5" s="11"/>
      <c r="F5" s="11"/>
      <c r="G5" s="11"/>
      <c r="H5" s="11"/>
      <c r="I5" s="11"/>
    </row>
    <row r="6" spans="1:9" ht="17.100000000000001" customHeight="1" x14ac:dyDescent="0.3">
      <c r="A6" s="3">
        <v>2</v>
      </c>
      <c r="B6" s="12">
        <v>1.1499999999999999</v>
      </c>
      <c r="C6" s="12">
        <v>1.25</v>
      </c>
      <c r="D6" s="12">
        <f>B6-C6</f>
        <v>-0.10000000000000009</v>
      </c>
      <c r="E6" s="12">
        <f>ABS(D6)</f>
        <v>0.10000000000000009</v>
      </c>
      <c r="F6" s="12">
        <f>D6/B6</f>
        <v>-8.6956521739130516E-2</v>
      </c>
      <c r="G6" s="12">
        <f>ABS(F6)</f>
        <v>8.6956521739130516E-2</v>
      </c>
      <c r="H6" s="12">
        <f>(D6^2)</f>
        <v>1.0000000000000018E-2</v>
      </c>
      <c r="I6" s="12">
        <f>(B6-B5)^2</f>
        <v>1.0000000000000018E-2</v>
      </c>
    </row>
    <row r="7" spans="1:9" ht="17.100000000000001" customHeight="1" x14ac:dyDescent="0.3">
      <c r="A7" s="3">
        <v>3</v>
      </c>
      <c r="B7" s="12">
        <v>0.97</v>
      </c>
      <c r="C7" s="12">
        <f t="shared" ref="C7:C23" si="0">C6+0.1*(B6-C6)</f>
        <v>1.24</v>
      </c>
      <c r="D7" s="12">
        <f t="shared" ref="D7:D22" si="1">B7-C7</f>
        <v>-0.27</v>
      </c>
      <c r="E7" s="12">
        <f t="shared" ref="E7:E22" si="2">ABS(D7)</f>
        <v>0.27</v>
      </c>
      <c r="F7" s="12">
        <f t="shared" ref="F7:F22" si="3">D7/B7</f>
        <v>-0.27835051546391754</v>
      </c>
      <c r="G7" s="12">
        <f t="shared" ref="G7:G22" si="4">ABS(F7)</f>
        <v>0.27835051546391754</v>
      </c>
      <c r="H7" s="12">
        <f t="shared" ref="H7:H22" si="5">(D7^2)</f>
        <v>7.2900000000000006E-2</v>
      </c>
      <c r="I7" s="12">
        <f t="shared" ref="I7:I22" si="6">(B7-B6)^2</f>
        <v>3.2399999999999977E-2</v>
      </c>
    </row>
    <row r="8" spans="1:9" ht="17.100000000000001" customHeight="1" x14ac:dyDescent="0.3">
      <c r="A8" s="3">
        <v>4</v>
      </c>
      <c r="B8" s="12">
        <v>1.1000000000000001</v>
      </c>
      <c r="C8" s="12">
        <f t="shared" si="0"/>
        <v>1.2130000000000001</v>
      </c>
      <c r="D8" s="12">
        <f t="shared" si="1"/>
        <v>-0.11299999999999999</v>
      </c>
      <c r="E8" s="12">
        <f t="shared" si="2"/>
        <v>0.11299999999999999</v>
      </c>
      <c r="F8" s="12">
        <f t="shared" si="3"/>
        <v>-0.10272727272727271</v>
      </c>
      <c r="G8" s="12">
        <f t="shared" si="4"/>
        <v>0.10272727272727271</v>
      </c>
      <c r="H8" s="12">
        <f t="shared" si="5"/>
        <v>1.2768999999999997E-2</v>
      </c>
      <c r="I8" s="12">
        <f t="shared" si="6"/>
        <v>1.690000000000003E-2</v>
      </c>
    </row>
    <row r="9" spans="1:9" ht="17.100000000000001" customHeight="1" x14ac:dyDescent="0.3">
      <c r="A9" s="3">
        <v>5</v>
      </c>
      <c r="B9" s="12">
        <v>1.17</v>
      </c>
      <c r="C9" s="12">
        <f t="shared" si="0"/>
        <v>1.2017</v>
      </c>
      <c r="D9" s="12">
        <f t="shared" si="1"/>
        <v>-3.1700000000000061E-2</v>
      </c>
      <c r="E9" s="12">
        <f t="shared" si="2"/>
        <v>3.1700000000000061E-2</v>
      </c>
      <c r="F9" s="12">
        <f t="shared" si="3"/>
        <v>-2.709401709401715E-2</v>
      </c>
      <c r="G9" s="12">
        <f t="shared" si="4"/>
        <v>2.709401709401715E-2</v>
      </c>
      <c r="H9" s="12">
        <f t="shared" si="5"/>
        <v>1.0048900000000039E-3</v>
      </c>
      <c r="I9" s="12">
        <f t="shared" si="6"/>
        <v>4.8999999999999773E-3</v>
      </c>
    </row>
    <row r="10" spans="1:9" ht="17.100000000000001" customHeight="1" x14ac:dyDescent="0.3">
      <c r="A10" s="3">
        <v>6</v>
      </c>
      <c r="B10" s="12">
        <v>1.08</v>
      </c>
      <c r="C10" s="12">
        <f t="shared" si="0"/>
        <v>1.1985299999999999</v>
      </c>
      <c r="D10" s="12">
        <f t="shared" si="1"/>
        <v>-0.1185299999999998</v>
      </c>
      <c r="E10" s="12">
        <f t="shared" si="2"/>
        <v>0.1185299999999998</v>
      </c>
      <c r="F10" s="12">
        <f t="shared" si="3"/>
        <v>-0.10974999999999981</v>
      </c>
      <c r="G10" s="12">
        <f t="shared" si="4"/>
        <v>0.10974999999999981</v>
      </c>
      <c r="H10" s="12">
        <f t="shared" si="5"/>
        <v>1.4049360899999953E-2</v>
      </c>
      <c r="I10" s="12">
        <f t="shared" si="6"/>
        <v>8.0999999999999753E-3</v>
      </c>
    </row>
    <row r="11" spans="1:9" ht="17.100000000000001" customHeight="1" x14ac:dyDescent="0.3">
      <c r="A11" s="3">
        <v>7</v>
      </c>
      <c r="B11" s="12">
        <v>1.1200000000000001</v>
      </c>
      <c r="C11" s="12">
        <f t="shared" si="0"/>
        <v>1.186677</v>
      </c>
      <c r="D11" s="12">
        <f t="shared" si="1"/>
        <v>-6.6676999999999875E-2</v>
      </c>
      <c r="E11" s="12">
        <f t="shared" si="2"/>
        <v>6.6676999999999875E-2</v>
      </c>
      <c r="F11" s="12">
        <f t="shared" si="3"/>
        <v>-5.9533035714285594E-2</v>
      </c>
      <c r="G11" s="12">
        <f t="shared" si="4"/>
        <v>5.9533035714285594E-2</v>
      </c>
      <c r="H11" s="12">
        <f t="shared" si="5"/>
        <v>4.445822328999983E-3</v>
      </c>
      <c r="I11" s="12">
        <f t="shared" si="6"/>
        <v>1.6000000000000029E-3</v>
      </c>
    </row>
    <row r="12" spans="1:9" ht="17.100000000000001" customHeight="1" x14ac:dyDescent="0.3">
      <c r="A12" s="3">
        <v>8</v>
      </c>
      <c r="B12" s="12">
        <v>1.23</v>
      </c>
      <c r="C12" s="12">
        <f t="shared" si="0"/>
        <v>1.1800093</v>
      </c>
      <c r="D12" s="12">
        <f t="shared" si="1"/>
        <v>4.9990699999999944E-2</v>
      </c>
      <c r="E12" s="12">
        <f t="shared" si="2"/>
        <v>4.9990699999999944E-2</v>
      </c>
      <c r="F12" s="12">
        <f t="shared" si="3"/>
        <v>4.0642845528455242E-2</v>
      </c>
      <c r="G12" s="12">
        <f t="shared" si="4"/>
        <v>4.0642845528455242E-2</v>
      </c>
      <c r="H12" s="12">
        <f t="shared" si="5"/>
        <v>2.4990700864899944E-3</v>
      </c>
      <c r="I12" s="12">
        <f t="shared" si="6"/>
        <v>1.2099999999999972E-2</v>
      </c>
    </row>
    <row r="13" spans="1:9" ht="17.100000000000001" customHeight="1" x14ac:dyDescent="0.3">
      <c r="A13" s="3">
        <v>9</v>
      </c>
      <c r="B13" s="12">
        <v>1.21</v>
      </c>
      <c r="C13" s="12">
        <f t="shared" si="0"/>
        <v>1.18500837</v>
      </c>
      <c r="D13" s="12">
        <f t="shared" si="1"/>
        <v>2.4991629999999931E-2</v>
      </c>
      <c r="E13" s="12">
        <f t="shared" si="2"/>
        <v>2.4991629999999931E-2</v>
      </c>
      <c r="F13" s="12">
        <f t="shared" si="3"/>
        <v>2.0654239669421433E-2</v>
      </c>
      <c r="G13" s="12">
        <f t="shared" si="4"/>
        <v>2.0654239669421433E-2</v>
      </c>
      <c r="H13" s="12">
        <f t="shared" si="5"/>
        <v>6.2458157005689657E-4</v>
      </c>
      <c r="I13" s="12">
        <f t="shared" si="6"/>
        <v>4.0000000000000072E-4</v>
      </c>
    </row>
    <row r="14" spans="1:9" ht="17.100000000000001" customHeight="1" x14ac:dyDescent="0.3">
      <c r="A14" s="3">
        <v>10</v>
      </c>
      <c r="B14" s="12">
        <v>1.05</v>
      </c>
      <c r="C14" s="12">
        <f t="shared" si="0"/>
        <v>1.187507533</v>
      </c>
      <c r="D14" s="12">
        <f t="shared" si="1"/>
        <v>-0.13750753299999996</v>
      </c>
      <c r="E14" s="12">
        <f t="shared" si="2"/>
        <v>0.13750753299999996</v>
      </c>
      <c r="F14" s="12">
        <f t="shared" si="3"/>
        <v>-0.13095955523809519</v>
      </c>
      <c r="G14" s="12">
        <f t="shared" si="4"/>
        <v>0.13095955523809519</v>
      </c>
      <c r="H14" s="12">
        <f t="shared" si="5"/>
        <v>1.8908321631746078E-2</v>
      </c>
      <c r="I14" s="12">
        <f t="shared" si="6"/>
        <v>2.5599999999999973E-2</v>
      </c>
    </row>
    <row r="15" spans="1:9" ht="17.100000000000001" customHeight="1" x14ac:dyDescent="0.3">
      <c r="A15" s="3">
        <v>11</v>
      </c>
      <c r="B15" s="12">
        <v>1.03</v>
      </c>
      <c r="C15" s="12">
        <f t="shared" si="0"/>
        <v>1.1737567796999999</v>
      </c>
      <c r="D15" s="12">
        <f t="shared" si="1"/>
        <v>-0.14375677969999989</v>
      </c>
      <c r="E15" s="12">
        <f t="shared" si="2"/>
        <v>0.14375677969999989</v>
      </c>
      <c r="F15" s="12">
        <f t="shared" si="3"/>
        <v>-0.13956968902912611</v>
      </c>
      <c r="G15" s="12">
        <f t="shared" si="4"/>
        <v>0.13956968902912611</v>
      </c>
      <c r="H15" s="12">
        <f t="shared" si="5"/>
        <v>2.0666011709714303E-2</v>
      </c>
      <c r="I15" s="12">
        <f t="shared" si="6"/>
        <v>4.0000000000000072E-4</v>
      </c>
    </row>
    <row r="16" spans="1:9" ht="17.100000000000001" customHeight="1" x14ac:dyDescent="0.3">
      <c r="A16" s="3">
        <v>12</v>
      </c>
      <c r="B16" s="12">
        <v>0.99</v>
      </c>
      <c r="C16" s="12">
        <f t="shared" si="0"/>
        <v>1.15938110173</v>
      </c>
      <c r="D16" s="12">
        <f t="shared" si="1"/>
        <v>-0.16938110172999998</v>
      </c>
      <c r="E16" s="12">
        <f t="shared" si="2"/>
        <v>0.16938110172999998</v>
      </c>
      <c r="F16" s="12">
        <f t="shared" si="3"/>
        <v>-0.17109202194949494</v>
      </c>
      <c r="G16" s="12">
        <f t="shared" si="4"/>
        <v>0.17109202194949494</v>
      </c>
      <c r="H16" s="12">
        <f t="shared" si="5"/>
        <v>2.8689957623268602E-2</v>
      </c>
      <c r="I16" s="12">
        <f t="shared" si="6"/>
        <v>1.6000000000000029E-3</v>
      </c>
    </row>
    <row r="17" spans="1:9" ht="17.100000000000001" customHeight="1" x14ac:dyDescent="0.3">
      <c r="A17" s="3">
        <v>13</v>
      </c>
      <c r="B17" s="12">
        <v>1.1599999999999999</v>
      </c>
      <c r="C17" s="12">
        <f t="shared" si="0"/>
        <v>1.142442991557</v>
      </c>
      <c r="D17" s="12">
        <f t="shared" si="1"/>
        <v>1.75570084429999E-2</v>
      </c>
      <c r="E17" s="12">
        <f t="shared" si="2"/>
        <v>1.75570084429999E-2</v>
      </c>
      <c r="F17" s="12">
        <f t="shared" si="3"/>
        <v>1.5135352106034398E-2</v>
      </c>
      <c r="G17" s="12">
        <f t="shared" si="4"/>
        <v>1.5135352106034398E-2</v>
      </c>
      <c r="H17" s="12">
        <f t="shared" si="5"/>
        <v>3.0824854546756977E-4</v>
      </c>
      <c r="I17" s="12">
        <f t="shared" si="6"/>
        <v>2.8899999999999974E-2</v>
      </c>
    </row>
    <row r="18" spans="1:9" ht="17.100000000000001" customHeight="1" x14ac:dyDescent="0.3">
      <c r="A18" s="3">
        <v>14</v>
      </c>
      <c r="B18" s="12">
        <v>1.2</v>
      </c>
      <c r="C18" s="12">
        <f t="shared" si="0"/>
        <v>1.1441986924013001</v>
      </c>
      <c r="D18" s="12">
        <f t="shared" si="1"/>
        <v>5.5801307598699834E-2</v>
      </c>
      <c r="E18" s="12">
        <f t="shared" si="2"/>
        <v>5.5801307598699834E-2</v>
      </c>
      <c r="F18" s="12">
        <f t="shared" si="3"/>
        <v>4.6501089665583195E-2</v>
      </c>
      <c r="G18" s="12">
        <f t="shared" si="4"/>
        <v>4.6501089665583195E-2</v>
      </c>
      <c r="H18" s="12">
        <f t="shared" si="5"/>
        <v>3.113785929724716E-3</v>
      </c>
      <c r="I18" s="12">
        <f t="shared" si="6"/>
        <v>1.6000000000000029E-3</v>
      </c>
    </row>
    <row r="19" spans="1:9" ht="17.100000000000001" customHeight="1" x14ac:dyDescent="0.3">
      <c r="A19" s="3">
        <v>15</v>
      </c>
      <c r="B19" s="12">
        <v>1.18</v>
      </c>
      <c r="C19" s="12">
        <f t="shared" si="0"/>
        <v>1.1497788231611701</v>
      </c>
      <c r="D19" s="12">
        <f t="shared" si="1"/>
        <v>3.0221176838829855E-2</v>
      </c>
      <c r="E19" s="12">
        <f t="shared" si="2"/>
        <v>3.0221176838829855E-2</v>
      </c>
      <c r="F19" s="12">
        <f t="shared" si="3"/>
        <v>2.5611166812567674E-2</v>
      </c>
      <c r="G19" s="12">
        <f t="shared" si="4"/>
        <v>2.5611166812567674E-2</v>
      </c>
      <c r="H19" s="12">
        <f t="shared" si="5"/>
        <v>9.1331952952382605E-4</v>
      </c>
      <c r="I19" s="12">
        <f t="shared" si="6"/>
        <v>4.0000000000000072E-4</v>
      </c>
    </row>
    <row r="20" spans="1:9" ht="17.100000000000001" customHeight="1" x14ac:dyDescent="0.3">
      <c r="A20" s="3">
        <v>16</v>
      </c>
      <c r="B20" s="12">
        <v>1.26</v>
      </c>
      <c r="C20" s="12">
        <f t="shared" si="0"/>
        <v>1.152800940845053</v>
      </c>
      <c r="D20" s="12">
        <f t="shared" si="1"/>
        <v>0.10719905915494699</v>
      </c>
      <c r="E20" s="12">
        <f t="shared" si="2"/>
        <v>0.10719905915494699</v>
      </c>
      <c r="F20" s="12">
        <f t="shared" si="3"/>
        <v>8.5078618376942056E-2</v>
      </c>
      <c r="G20" s="12">
        <f t="shared" si="4"/>
        <v>8.5078618376942056E-2</v>
      </c>
      <c r="H20" s="12">
        <f t="shared" si="5"/>
        <v>1.1491638283705823E-2</v>
      </c>
      <c r="I20" s="12">
        <f t="shared" si="6"/>
        <v>6.4000000000000116E-3</v>
      </c>
    </row>
    <row r="21" spans="1:9" ht="17.100000000000001" customHeight="1" x14ac:dyDescent="0.3">
      <c r="A21" s="3">
        <v>17</v>
      </c>
      <c r="B21" s="12">
        <v>1.23</v>
      </c>
      <c r="C21" s="12">
        <f t="shared" si="0"/>
        <v>1.1635208467605478</v>
      </c>
      <c r="D21" s="12">
        <f t="shared" si="1"/>
        <v>6.6479153239452193E-2</v>
      </c>
      <c r="E21" s="12">
        <f t="shared" si="2"/>
        <v>6.6479153239452193E-2</v>
      </c>
      <c r="F21" s="12">
        <f t="shared" si="3"/>
        <v>5.4048092064595279E-2</v>
      </c>
      <c r="G21" s="12">
        <f t="shared" si="4"/>
        <v>5.4048092064595279E-2</v>
      </c>
      <c r="H21" s="12">
        <f t="shared" si="5"/>
        <v>4.4194778154345669E-3</v>
      </c>
      <c r="I21" s="12">
        <f t="shared" si="6"/>
        <v>9.000000000000016E-4</v>
      </c>
    </row>
    <row r="22" spans="1:9" ht="17.100000000000001" customHeight="1" x14ac:dyDescent="0.3">
      <c r="A22" s="3">
        <v>18</v>
      </c>
      <c r="B22" s="12">
        <v>1.19</v>
      </c>
      <c r="C22" s="12">
        <f t="shared" si="0"/>
        <v>1.1701687620844929</v>
      </c>
      <c r="D22" s="12">
        <f t="shared" si="1"/>
        <v>1.9831237915507005E-2</v>
      </c>
      <c r="E22" s="12">
        <f t="shared" si="2"/>
        <v>1.9831237915507005E-2</v>
      </c>
      <c r="F22" s="12">
        <f t="shared" si="3"/>
        <v>1.6664905811350425E-2</v>
      </c>
      <c r="G22" s="12">
        <f t="shared" si="4"/>
        <v>1.6664905811350425E-2</v>
      </c>
      <c r="H22" s="12">
        <f t="shared" si="5"/>
        <v>3.9327799726144262E-4</v>
      </c>
      <c r="I22" s="12">
        <f t="shared" si="6"/>
        <v>1.6000000000000029E-3</v>
      </c>
    </row>
    <row r="23" spans="1:9" ht="17.100000000000001" customHeight="1" x14ac:dyDescent="0.3">
      <c r="A23" s="3">
        <v>19</v>
      </c>
      <c r="B23" s="15"/>
      <c r="C23" s="12">
        <f t="shared" si="0"/>
        <v>1.1721518858760436</v>
      </c>
      <c r="D23" s="15"/>
      <c r="E23" s="13"/>
      <c r="F23" s="13"/>
      <c r="G23" s="13"/>
      <c r="H23" s="13"/>
      <c r="I23" s="13"/>
    </row>
    <row r="24" spans="1:9" ht="17.100000000000001" customHeight="1" thickBot="1" x14ac:dyDescent="0.35"/>
    <row r="25" spans="1:9" ht="15" thickBot="1" x14ac:dyDescent="0.35">
      <c r="B25" s="16"/>
      <c r="C25" s="33" t="s">
        <v>13</v>
      </c>
      <c r="D25" s="34"/>
    </row>
    <row r="26" spans="1:9" x14ac:dyDescent="0.3">
      <c r="B26" s="17" t="s">
        <v>3</v>
      </c>
      <c r="C26" s="28">
        <f>AVERAGE(D6:D22)</f>
        <v>-4.5793008308209648E-2</v>
      </c>
      <c r="D26" s="35"/>
    </row>
    <row r="27" spans="1:9" x14ac:dyDescent="0.3">
      <c r="B27" s="18" t="s">
        <v>4</v>
      </c>
      <c r="C27" s="43">
        <f>AVERAGE(E6:E22)</f>
        <v>8.9566099271790309E-2</v>
      </c>
      <c r="D27" s="44"/>
    </row>
    <row r="28" spans="1:9" x14ac:dyDescent="0.3">
      <c r="B28" s="18" t="s">
        <v>5</v>
      </c>
      <c r="C28" s="27">
        <f>AVERAGE(F6:F22)</f>
        <v>-4.7158606995317057E-2</v>
      </c>
      <c r="D28" s="30"/>
    </row>
    <row r="29" spans="1:9" x14ac:dyDescent="0.3">
      <c r="B29" s="18" t="s">
        <v>6</v>
      </c>
      <c r="C29" s="29">
        <f>AVERAGE(G6:G22)</f>
        <v>8.2962878764134676E-2</v>
      </c>
      <c r="D29" s="36"/>
    </row>
    <row r="30" spans="1:9" x14ac:dyDescent="0.3">
      <c r="B30" s="18" t="s">
        <v>7</v>
      </c>
      <c r="C30" s="27">
        <f>AVERAGE(H6:H22)</f>
        <v>1.218804493831728E-2</v>
      </c>
      <c r="D30" s="30"/>
    </row>
    <row r="31" spans="1:9" ht="15" thickBot="1" x14ac:dyDescent="0.35">
      <c r="B31" s="19" t="s">
        <v>8</v>
      </c>
      <c r="C31" s="31"/>
      <c r="D31" s="32"/>
    </row>
    <row r="34" spans="1:9" ht="15.6" x14ac:dyDescent="0.3">
      <c r="A34" s="24" t="s">
        <v>15</v>
      </c>
      <c r="B34" s="24"/>
      <c r="C34" s="24"/>
      <c r="D34" s="24"/>
      <c r="E34" s="24"/>
      <c r="F34" s="24"/>
      <c r="G34" s="24"/>
      <c r="H34" s="24"/>
      <c r="I34" s="24"/>
    </row>
    <row r="35" spans="1:9" ht="15.6" x14ac:dyDescent="0.3">
      <c r="A35" s="37" t="s">
        <v>12</v>
      </c>
      <c r="B35" s="38"/>
      <c r="C35" s="38"/>
      <c r="D35" s="38"/>
      <c r="E35" s="38"/>
      <c r="F35" s="38"/>
      <c r="G35" s="38"/>
      <c r="H35" s="38"/>
      <c r="I35" s="39"/>
    </row>
    <row r="36" spans="1:9" ht="15.6" x14ac:dyDescent="0.3">
      <c r="A36" s="25" t="s">
        <v>0</v>
      </c>
      <c r="B36" s="11" t="s">
        <v>1</v>
      </c>
      <c r="C36" s="11" t="s">
        <v>2</v>
      </c>
      <c r="D36" s="40"/>
      <c r="E36" s="40"/>
      <c r="F36" s="41"/>
      <c r="G36" s="40"/>
      <c r="H36" s="40"/>
      <c r="I36" s="40"/>
    </row>
    <row r="37" spans="1:9" ht="38.25" customHeight="1" x14ac:dyDescent="0.3">
      <c r="A37" s="26"/>
      <c r="B37" s="5"/>
      <c r="C37" s="5"/>
      <c r="D37" s="40"/>
      <c r="E37" s="40"/>
      <c r="F37" s="42"/>
      <c r="G37" s="40"/>
      <c r="H37" s="40"/>
      <c r="I37" s="40"/>
    </row>
    <row r="38" spans="1:9" ht="15.6" x14ac:dyDescent="0.3">
      <c r="A38" s="10">
        <v>1</v>
      </c>
      <c r="B38" s="12">
        <v>1.25</v>
      </c>
      <c r="C38" s="15"/>
      <c r="D38" s="15"/>
      <c r="E38" s="13"/>
      <c r="F38" s="13"/>
      <c r="G38" s="13"/>
      <c r="H38" s="13"/>
      <c r="I38" s="13"/>
    </row>
    <row r="39" spans="1:9" x14ac:dyDescent="0.3">
      <c r="A39" s="10">
        <v>2</v>
      </c>
      <c r="B39" s="12">
        <v>1.1499999999999999</v>
      </c>
      <c r="C39" s="12">
        <v>1.25</v>
      </c>
      <c r="D39" s="12">
        <f>B39-C39</f>
        <v>-0.10000000000000009</v>
      </c>
      <c r="E39" s="12">
        <f>ABS(D39)</f>
        <v>0.10000000000000009</v>
      </c>
      <c r="F39" s="12">
        <f>D39/B39</f>
        <v>-8.6956521739130516E-2</v>
      </c>
      <c r="G39" s="12">
        <f>ABS(F39)</f>
        <v>8.6956521739130516E-2</v>
      </c>
      <c r="H39" s="12">
        <f>(D39^2)</f>
        <v>1.0000000000000018E-2</v>
      </c>
      <c r="I39" s="12">
        <f>(B39-B38)^2</f>
        <v>1.0000000000000018E-2</v>
      </c>
    </row>
    <row r="40" spans="1:9" x14ac:dyDescent="0.3">
      <c r="A40" s="10">
        <v>3</v>
      </c>
      <c r="B40" s="12">
        <v>0.97</v>
      </c>
      <c r="C40" s="12">
        <f>C39+0.2*(B39-C39)</f>
        <v>1.23</v>
      </c>
      <c r="D40" s="12">
        <f t="shared" ref="D40:D55" si="7">B40-C40</f>
        <v>-0.26</v>
      </c>
      <c r="E40" s="12">
        <f t="shared" ref="E40:E55" si="8">ABS(D40)</f>
        <v>0.26</v>
      </c>
      <c r="F40" s="12">
        <f t="shared" ref="F40:F55" si="9">D40/B40</f>
        <v>-0.26804123711340205</v>
      </c>
      <c r="G40" s="12">
        <f t="shared" ref="G40:G55" si="10">ABS(F40)</f>
        <v>0.26804123711340205</v>
      </c>
      <c r="H40" s="12">
        <f t="shared" ref="H40:H55" si="11">(D40^2)</f>
        <v>6.7600000000000007E-2</v>
      </c>
      <c r="I40" s="12">
        <f t="shared" ref="I40:I55" si="12">(B40-B39)^2</f>
        <v>3.2399999999999977E-2</v>
      </c>
    </row>
    <row r="41" spans="1:9" x14ac:dyDescent="0.3">
      <c r="A41" s="10">
        <v>4</v>
      </c>
      <c r="B41" s="12">
        <v>1.1000000000000001</v>
      </c>
      <c r="C41" s="12">
        <f t="shared" ref="C41:C56" si="13">C40+0.2*(B40-C40)</f>
        <v>1.1779999999999999</v>
      </c>
      <c r="D41" s="12">
        <f t="shared" si="7"/>
        <v>-7.7999999999999847E-2</v>
      </c>
      <c r="E41" s="12">
        <f t="shared" si="8"/>
        <v>7.7999999999999847E-2</v>
      </c>
      <c r="F41" s="12">
        <f t="shared" si="9"/>
        <v>-7.0909090909090769E-2</v>
      </c>
      <c r="G41" s="12">
        <f t="shared" si="10"/>
        <v>7.0909090909090769E-2</v>
      </c>
      <c r="H41" s="12">
        <f t="shared" si="11"/>
        <v>6.0839999999999766E-3</v>
      </c>
      <c r="I41" s="12">
        <f t="shared" si="12"/>
        <v>1.690000000000003E-2</v>
      </c>
    </row>
    <row r="42" spans="1:9" x14ac:dyDescent="0.3">
      <c r="A42" s="10">
        <v>5</v>
      </c>
      <c r="B42" s="12">
        <v>1.17</v>
      </c>
      <c r="C42" s="12">
        <f t="shared" si="13"/>
        <v>1.1623999999999999</v>
      </c>
      <c r="D42" s="12">
        <f t="shared" si="7"/>
        <v>7.6000000000000512E-3</v>
      </c>
      <c r="E42" s="12">
        <f t="shared" si="8"/>
        <v>7.6000000000000512E-3</v>
      </c>
      <c r="F42" s="12">
        <f t="shared" si="9"/>
        <v>6.49572649572654E-3</v>
      </c>
      <c r="G42" s="12">
        <f t="shared" si="10"/>
        <v>6.49572649572654E-3</v>
      </c>
      <c r="H42" s="12">
        <f t="shared" si="11"/>
        <v>5.7760000000000775E-5</v>
      </c>
      <c r="I42" s="12">
        <f t="shared" si="12"/>
        <v>4.8999999999999773E-3</v>
      </c>
    </row>
    <row r="43" spans="1:9" x14ac:dyDescent="0.3">
      <c r="A43" s="10">
        <v>6</v>
      </c>
      <c r="B43" s="12">
        <v>1.08</v>
      </c>
      <c r="C43" s="12">
        <f t="shared" si="13"/>
        <v>1.1639199999999998</v>
      </c>
      <c r="D43" s="12">
        <f t="shared" si="7"/>
        <v>-8.3919999999999773E-2</v>
      </c>
      <c r="E43" s="12">
        <f t="shared" si="8"/>
        <v>8.3919999999999773E-2</v>
      </c>
      <c r="F43" s="12">
        <f t="shared" si="9"/>
        <v>-7.7703703703703483E-2</v>
      </c>
      <c r="G43" s="12">
        <f t="shared" si="10"/>
        <v>7.7703703703703483E-2</v>
      </c>
      <c r="H43" s="12">
        <f t="shared" si="11"/>
        <v>7.0425663999999621E-3</v>
      </c>
      <c r="I43" s="12">
        <f t="shared" si="12"/>
        <v>8.0999999999999753E-3</v>
      </c>
    </row>
    <row r="44" spans="1:9" x14ac:dyDescent="0.3">
      <c r="A44" s="10">
        <v>7</v>
      </c>
      <c r="B44" s="12">
        <v>1.1200000000000001</v>
      </c>
      <c r="C44" s="12">
        <f t="shared" si="13"/>
        <v>1.1471359999999999</v>
      </c>
      <c r="D44" s="12">
        <f t="shared" si="7"/>
        <v>-2.7135999999999827E-2</v>
      </c>
      <c r="E44" s="12">
        <f t="shared" si="8"/>
        <v>2.7135999999999827E-2</v>
      </c>
      <c r="F44" s="12">
        <f t="shared" si="9"/>
        <v>-2.4228571428571273E-2</v>
      </c>
      <c r="G44" s="12">
        <f t="shared" si="10"/>
        <v>2.4228571428571273E-2</v>
      </c>
      <c r="H44" s="12">
        <f t="shared" si="11"/>
        <v>7.363624959999906E-4</v>
      </c>
      <c r="I44" s="12">
        <f t="shared" si="12"/>
        <v>1.6000000000000029E-3</v>
      </c>
    </row>
    <row r="45" spans="1:9" x14ac:dyDescent="0.3">
      <c r="A45" s="10">
        <v>8</v>
      </c>
      <c r="B45" s="12">
        <v>1.23</v>
      </c>
      <c r="C45" s="12">
        <f t="shared" si="13"/>
        <v>1.1417088</v>
      </c>
      <c r="D45" s="12">
        <f t="shared" si="7"/>
        <v>8.8291200000000014E-2</v>
      </c>
      <c r="E45" s="12">
        <f t="shared" si="8"/>
        <v>8.8291200000000014E-2</v>
      </c>
      <c r="F45" s="12">
        <f t="shared" si="9"/>
        <v>7.1781463414634164E-2</v>
      </c>
      <c r="G45" s="12">
        <f t="shared" si="10"/>
        <v>7.1781463414634164E-2</v>
      </c>
      <c r="H45" s="12">
        <f t="shared" si="11"/>
        <v>7.7953359974400026E-3</v>
      </c>
      <c r="I45" s="12">
        <f t="shared" si="12"/>
        <v>1.2099999999999972E-2</v>
      </c>
    </row>
    <row r="46" spans="1:9" x14ac:dyDescent="0.3">
      <c r="A46" s="10">
        <v>9</v>
      </c>
      <c r="B46" s="12">
        <v>1.21</v>
      </c>
      <c r="C46" s="12">
        <f t="shared" si="13"/>
        <v>1.15936704</v>
      </c>
      <c r="D46" s="12">
        <f t="shared" si="7"/>
        <v>5.0632959999999949E-2</v>
      </c>
      <c r="E46" s="12">
        <f t="shared" si="8"/>
        <v>5.0632959999999949E-2</v>
      </c>
      <c r="F46" s="12">
        <f t="shared" si="9"/>
        <v>4.1845421487603264E-2</v>
      </c>
      <c r="G46" s="12">
        <f t="shared" si="10"/>
        <v>4.1845421487603264E-2</v>
      </c>
      <c r="H46" s="12">
        <f t="shared" si="11"/>
        <v>2.5636966383615948E-3</v>
      </c>
      <c r="I46" s="12">
        <f t="shared" si="12"/>
        <v>4.0000000000000072E-4</v>
      </c>
    </row>
    <row r="47" spans="1:9" x14ac:dyDescent="0.3">
      <c r="A47" s="10">
        <v>10</v>
      </c>
      <c r="B47" s="12">
        <v>1.05</v>
      </c>
      <c r="C47" s="12">
        <f t="shared" si="13"/>
        <v>1.169493632</v>
      </c>
      <c r="D47" s="12">
        <f t="shared" si="7"/>
        <v>-0.11949363199999996</v>
      </c>
      <c r="E47" s="12">
        <f t="shared" si="8"/>
        <v>0.11949363199999996</v>
      </c>
      <c r="F47" s="12">
        <f t="shared" si="9"/>
        <v>-0.113803459047619</v>
      </c>
      <c r="G47" s="12">
        <f t="shared" si="10"/>
        <v>0.113803459047619</v>
      </c>
      <c r="H47" s="12">
        <f t="shared" si="11"/>
        <v>1.4278728088551415E-2</v>
      </c>
      <c r="I47" s="12">
        <f t="shared" si="12"/>
        <v>2.5599999999999973E-2</v>
      </c>
    </row>
    <row r="48" spans="1:9" x14ac:dyDescent="0.3">
      <c r="A48" s="10">
        <v>11</v>
      </c>
      <c r="B48" s="12">
        <v>1.03</v>
      </c>
      <c r="C48" s="12">
        <f t="shared" si="13"/>
        <v>1.1455949056000001</v>
      </c>
      <c r="D48" s="12">
        <f t="shared" si="7"/>
        <v>-0.11559490560000008</v>
      </c>
      <c r="E48" s="12">
        <f t="shared" si="8"/>
        <v>0.11559490560000008</v>
      </c>
      <c r="F48" s="12">
        <f t="shared" si="9"/>
        <v>-0.11222806368932046</v>
      </c>
      <c r="G48" s="12">
        <f t="shared" si="10"/>
        <v>0.11222806368932046</v>
      </c>
      <c r="H48" s="12">
        <f t="shared" si="11"/>
        <v>1.3362182200672928E-2</v>
      </c>
      <c r="I48" s="12">
        <f t="shared" si="12"/>
        <v>4.0000000000000072E-4</v>
      </c>
    </row>
    <row r="49" spans="1:9" x14ac:dyDescent="0.3">
      <c r="A49" s="10">
        <v>12</v>
      </c>
      <c r="B49" s="12">
        <v>0.99</v>
      </c>
      <c r="C49" s="12">
        <f t="shared" si="13"/>
        <v>1.12247592448</v>
      </c>
      <c r="D49" s="12">
        <f t="shared" si="7"/>
        <v>-0.13247592448000001</v>
      </c>
      <c r="E49" s="12">
        <f t="shared" si="8"/>
        <v>0.13247592448000001</v>
      </c>
      <c r="F49" s="12">
        <f t="shared" si="9"/>
        <v>-0.13381406513131314</v>
      </c>
      <c r="G49" s="12">
        <f t="shared" si="10"/>
        <v>0.13381406513131314</v>
      </c>
      <c r="H49" s="12">
        <f t="shared" si="11"/>
        <v>1.7549870566830664E-2</v>
      </c>
      <c r="I49" s="12">
        <f t="shared" si="12"/>
        <v>1.6000000000000029E-3</v>
      </c>
    </row>
    <row r="50" spans="1:9" x14ac:dyDescent="0.3">
      <c r="A50" s="10">
        <v>13</v>
      </c>
      <c r="B50" s="12">
        <v>1.1599999999999999</v>
      </c>
      <c r="C50" s="12">
        <f t="shared" si="13"/>
        <v>1.095980739584</v>
      </c>
      <c r="D50" s="12">
        <f t="shared" si="7"/>
        <v>6.4019260415999923E-2</v>
      </c>
      <c r="E50" s="12">
        <f t="shared" si="8"/>
        <v>6.4019260415999923E-2</v>
      </c>
      <c r="F50" s="12">
        <f t="shared" si="9"/>
        <v>5.5189017599999939E-2</v>
      </c>
      <c r="G50" s="12">
        <f t="shared" si="10"/>
        <v>5.5189017599999939E-2</v>
      </c>
      <c r="H50" s="12">
        <f t="shared" si="11"/>
        <v>4.0984657042116143E-3</v>
      </c>
      <c r="I50" s="12">
        <f t="shared" si="12"/>
        <v>2.8899999999999974E-2</v>
      </c>
    </row>
    <row r="51" spans="1:9" x14ac:dyDescent="0.3">
      <c r="A51" s="10">
        <v>14</v>
      </c>
      <c r="B51" s="12">
        <v>1.2</v>
      </c>
      <c r="C51" s="12">
        <f t="shared" si="13"/>
        <v>1.1087845916671999</v>
      </c>
      <c r="D51" s="12">
        <f t="shared" si="7"/>
        <v>9.1215408332800063E-2</v>
      </c>
      <c r="E51" s="12">
        <f t="shared" si="8"/>
        <v>9.1215408332800063E-2</v>
      </c>
      <c r="F51" s="12">
        <f t="shared" si="9"/>
        <v>7.6012840277333391E-2</v>
      </c>
      <c r="G51" s="12">
        <f t="shared" si="10"/>
        <v>7.6012840277333391E-2</v>
      </c>
      <c r="H51" s="12">
        <f t="shared" si="11"/>
        <v>8.3202507173194516E-3</v>
      </c>
      <c r="I51" s="12">
        <f t="shared" si="12"/>
        <v>1.6000000000000029E-3</v>
      </c>
    </row>
    <row r="52" spans="1:9" x14ac:dyDescent="0.3">
      <c r="A52" s="10">
        <v>15</v>
      </c>
      <c r="B52" s="12">
        <v>1.18</v>
      </c>
      <c r="C52" s="12">
        <f t="shared" si="13"/>
        <v>1.1270276733337599</v>
      </c>
      <c r="D52" s="12">
        <f t="shared" si="7"/>
        <v>5.2972326666240077E-2</v>
      </c>
      <c r="E52" s="12">
        <f t="shared" si="8"/>
        <v>5.2972326666240077E-2</v>
      </c>
      <c r="F52" s="12">
        <f t="shared" si="9"/>
        <v>4.4891802259525493E-2</v>
      </c>
      <c r="G52" s="12">
        <f t="shared" si="10"/>
        <v>4.4891802259525493E-2</v>
      </c>
      <c r="H52" s="12">
        <f t="shared" si="11"/>
        <v>2.8060673924348496E-3</v>
      </c>
      <c r="I52" s="12">
        <f t="shared" si="12"/>
        <v>4.0000000000000072E-4</v>
      </c>
    </row>
    <row r="53" spans="1:9" x14ac:dyDescent="0.3">
      <c r="A53" s="10">
        <v>16</v>
      </c>
      <c r="B53" s="12">
        <v>1.26</v>
      </c>
      <c r="C53" s="12">
        <f t="shared" si="13"/>
        <v>1.1376221386670078</v>
      </c>
      <c r="D53" s="12">
        <f t="shared" si="7"/>
        <v>0.12237786133299222</v>
      </c>
      <c r="E53" s="12">
        <f t="shared" si="8"/>
        <v>0.12237786133299222</v>
      </c>
      <c r="F53" s="12">
        <f t="shared" si="9"/>
        <v>9.7125286772216046E-2</v>
      </c>
      <c r="G53" s="12">
        <f t="shared" si="10"/>
        <v>9.7125286772216046E-2</v>
      </c>
      <c r="H53" s="12">
        <f t="shared" si="11"/>
        <v>1.4976340944437073E-2</v>
      </c>
      <c r="I53" s="12">
        <f t="shared" si="12"/>
        <v>6.4000000000000116E-3</v>
      </c>
    </row>
    <row r="54" spans="1:9" x14ac:dyDescent="0.3">
      <c r="A54" s="10">
        <v>17</v>
      </c>
      <c r="B54" s="12">
        <v>1.23</v>
      </c>
      <c r="C54" s="12">
        <f t="shared" si="13"/>
        <v>1.1620977109336061</v>
      </c>
      <c r="D54" s="12">
        <f t="shared" si="7"/>
        <v>6.7902289066393839E-2</v>
      </c>
      <c r="E54" s="12">
        <f t="shared" si="8"/>
        <v>6.7902289066393839E-2</v>
      </c>
      <c r="F54" s="12">
        <f t="shared" si="9"/>
        <v>5.5205113062108811E-2</v>
      </c>
      <c r="G54" s="12">
        <f t="shared" si="10"/>
        <v>5.5205113062108811E-2</v>
      </c>
      <c r="H54" s="12">
        <f t="shared" si="11"/>
        <v>4.6107208604561087E-3</v>
      </c>
      <c r="I54" s="12">
        <f t="shared" si="12"/>
        <v>9.000000000000016E-4</v>
      </c>
    </row>
    <row r="55" spans="1:9" x14ac:dyDescent="0.3">
      <c r="A55" s="10">
        <v>18</v>
      </c>
      <c r="B55" s="12">
        <v>1.19</v>
      </c>
      <c r="C55" s="12">
        <f t="shared" si="13"/>
        <v>1.1756781687468849</v>
      </c>
      <c r="D55" s="12">
        <f t="shared" si="7"/>
        <v>1.4321831253115036E-2</v>
      </c>
      <c r="E55" s="12">
        <f t="shared" si="8"/>
        <v>1.4321831253115036E-2</v>
      </c>
      <c r="F55" s="12">
        <f t="shared" si="9"/>
        <v>1.2035152313542047E-2</v>
      </c>
      <c r="G55" s="12">
        <f t="shared" si="10"/>
        <v>1.2035152313542047E-2</v>
      </c>
      <c r="H55" s="12">
        <f t="shared" si="11"/>
        <v>2.0511485044270259E-4</v>
      </c>
      <c r="I55" s="12">
        <f t="shared" si="12"/>
        <v>1.6000000000000029E-3</v>
      </c>
    </row>
    <row r="56" spans="1:9" ht="15.6" x14ac:dyDescent="0.3">
      <c r="A56" s="10">
        <v>19</v>
      </c>
      <c r="B56" s="15"/>
      <c r="C56" s="12">
        <f t="shared" si="13"/>
        <v>1.1785425349975078</v>
      </c>
      <c r="D56" s="15"/>
      <c r="E56" s="13"/>
      <c r="F56" s="13"/>
      <c r="G56" s="13"/>
      <c r="H56" s="13"/>
      <c r="I56" s="13"/>
    </row>
    <row r="57" spans="1:9" ht="15" thickBot="1" x14ac:dyDescent="0.35"/>
    <row r="58" spans="1:9" ht="15" thickBot="1" x14ac:dyDescent="0.35">
      <c r="B58" s="16"/>
      <c r="C58" s="33" t="s">
        <v>13</v>
      </c>
      <c r="D58" s="34"/>
    </row>
    <row r="59" spans="1:9" x14ac:dyDescent="0.3">
      <c r="B59" s="17" t="s">
        <v>3</v>
      </c>
      <c r="C59" s="28">
        <f>AVERAGE(D39:D55)</f>
        <v>-2.1016901471321084E-2</v>
      </c>
      <c r="D59" s="35"/>
    </row>
    <row r="60" spans="1:9" x14ac:dyDescent="0.3">
      <c r="B60" s="18" t="s">
        <v>4</v>
      </c>
      <c r="C60" s="45">
        <f>AVERAGE(E39:E55)</f>
        <v>8.6820799949855337E-2</v>
      </c>
      <c r="D60" s="46"/>
    </row>
    <row r="61" spans="1:9" x14ac:dyDescent="0.3">
      <c r="B61" s="18" t="s">
        <v>5</v>
      </c>
      <c r="C61" s="27">
        <f>AVERAGE(F39:F55)</f>
        <v>-2.5123699357615353E-2</v>
      </c>
      <c r="D61" s="30"/>
    </row>
    <row r="62" spans="1:9" x14ac:dyDescent="0.3">
      <c r="B62" s="18" t="s">
        <v>6</v>
      </c>
      <c r="C62" s="47">
        <f>AVERAGE(G39:G55)</f>
        <v>7.9309796261461202E-2</v>
      </c>
      <c r="D62" s="48"/>
    </row>
    <row r="63" spans="1:9" x14ac:dyDescent="0.3">
      <c r="B63" s="18" t="s">
        <v>7</v>
      </c>
      <c r="C63" s="27">
        <f>AVERAGE(H39:H55)</f>
        <v>1.0711027226891668E-2</v>
      </c>
      <c r="D63" s="30"/>
    </row>
    <row r="64" spans="1:9" ht="15" thickBot="1" x14ac:dyDescent="0.35">
      <c r="B64" s="19" t="s">
        <v>8</v>
      </c>
      <c r="C64" s="31">
        <f>SQRT(C63)</f>
        <v>0.10349409271495484</v>
      </c>
      <c r="D64" s="32"/>
    </row>
    <row r="68" spans="1:9" ht="15.6" x14ac:dyDescent="0.3">
      <c r="A68" s="24" t="s">
        <v>16</v>
      </c>
      <c r="B68" s="24"/>
      <c r="C68" s="24"/>
      <c r="D68" s="24"/>
      <c r="E68" s="24"/>
      <c r="F68" s="24"/>
      <c r="G68" s="24"/>
      <c r="H68" s="24"/>
      <c r="I68" s="24"/>
    </row>
    <row r="69" spans="1:9" ht="15.6" x14ac:dyDescent="0.3">
      <c r="A69" s="37" t="s">
        <v>12</v>
      </c>
      <c r="B69" s="38"/>
      <c r="C69" s="38"/>
      <c r="D69" s="38"/>
      <c r="E69" s="38"/>
      <c r="F69" s="38"/>
      <c r="G69" s="38"/>
      <c r="H69" s="38"/>
      <c r="I69" s="39"/>
    </row>
    <row r="70" spans="1:9" ht="15.6" x14ac:dyDescent="0.3">
      <c r="A70" s="25" t="s">
        <v>0</v>
      </c>
      <c r="B70" s="20" t="s">
        <v>1</v>
      </c>
      <c r="C70" s="20" t="s">
        <v>2</v>
      </c>
      <c r="D70" s="40"/>
      <c r="E70" s="40"/>
      <c r="F70" s="41"/>
      <c r="G70" s="40"/>
      <c r="H70" s="40"/>
      <c r="I70" s="40"/>
    </row>
    <row r="71" spans="1:9" ht="39.75" customHeight="1" x14ac:dyDescent="0.3">
      <c r="A71" s="26"/>
      <c r="B71" s="5"/>
      <c r="C71" s="5"/>
      <c r="D71" s="40"/>
      <c r="E71" s="40"/>
      <c r="F71" s="42"/>
      <c r="G71" s="40"/>
      <c r="H71" s="40"/>
      <c r="I71" s="40"/>
    </row>
    <row r="72" spans="1:9" ht="15.6" x14ac:dyDescent="0.3">
      <c r="A72" s="21">
        <v>1</v>
      </c>
      <c r="B72" s="12">
        <v>1.25</v>
      </c>
      <c r="C72" s="15"/>
      <c r="D72" s="15"/>
      <c r="E72" s="13"/>
      <c r="F72" s="13"/>
      <c r="G72" s="13"/>
      <c r="H72" s="13"/>
      <c r="I72" s="13"/>
    </row>
    <row r="73" spans="1:9" x14ac:dyDescent="0.3">
      <c r="A73" s="21">
        <v>2</v>
      </c>
      <c r="B73" s="12">
        <v>1.1499999999999999</v>
      </c>
      <c r="C73" s="12">
        <v>1.25</v>
      </c>
      <c r="D73" s="12">
        <f>B73-C73</f>
        <v>-0.10000000000000009</v>
      </c>
      <c r="E73" s="12">
        <f>ABS(D73)</f>
        <v>0.10000000000000009</v>
      </c>
      <c r="F73" s="12">
        <f>D73/B73</f>
        <v>-8.6956521739130516E-2</v>
      </c>
      <c r="G73" s="12">
        <f>ABS(F73)</f>
        <v>8.6956521739130516E-2</v>
      </c>
      <c r="H73" s="12">
        <f>(D73^2)</f>
        <v>1.0000000000000018E-2</v>
      </c>
      <c r="I73" s="12">
        <f>(B73-B72)^2</f>
        <v>1.0000000000000018E-2</v>
      </c>
    </row>
    <row r="74" spans="1:9" x14ac:dyDescent="0.3">
      <c r="A74" s="21">
        <v>3</v>
      </c>
      <c r="B74" s="12">
        <v>0.97</v>
      </c>
      <c r="C74" s="12">
        <f>C73+0.3*(B73-C73)</f>
        <v>1.22</v>
      </c>
      <c r="D74" s="12">
        <f t="shared" ref="D74:D89" si="14">B74-C74</f>
        <v>-0.25</v>
      </c>
      <c r="E74" s="12">
        <f t="shared" ref="E74:E89" si="15">ABS(D74)</f>
        <v>0.25</v>
      </c>
      <c r="F74" s="12">
        <f t="shared" ref="F74:F89" si="16">D74/B74</f>
        <v>-0.25773195876288663</v>
      </c>
      <c r="G74" s="12">
        <f t="shared" ref="G74:G89" si="17">ABS(F74)</f>
        <v>0.25773195876288663</v>
      </c>
      <c r="H74" s="12">
        <f t="shared" ref="H74:H89" si="18">(D74^2)</f>
        <v>6.25E-2</v>
      </c>
      <c r="I74" s="12">
        <f t="shared" ref="I74:I89" si="19">(B74-B73)^2</f>
        <v>3.2399999999999977E-2</v>
      </c>
    </row>
    <row r="75" spans="1:9" x14ac:dyDescent="0.3">
      <c r="A75" s="21">
        <v>4</v>
      </c>
      <c r="B75" s="12">
        <v>1.1000000000000001</v>
      </c>
      <c r="C75" s="12">
        <f t="shared" ref="C75:C90" si="20">C74+0.3*(B74-C74)</f>
        <v>1.145</v>
      </c>
      <c r="D75" s="12">
        <f t="shared" si="14"/>
        <v>-4.4999999999999929E-2</v>
      </c>
      <c r="E75" s="12">
        <f t="shared" si="15"/>
        <v>4.4999999999999929E-2</v>
      </c>
      <c r="F75" s="12">
        <f t="shared" si="16"/>
        <v>-4.0909090909090839E-2</v>
      </c>
      <c r="G75" s="12">
        <f t="shared" si="17"/>
        <v>4.0909090909090839E-2</v>
      </c>
      <c r="H75" s="12">
        <f t="shared" si="18"/>
        <v>2.0249999999999938E-3</v>
      </c>
      <c r="I75" s="12">
        <f t="shared" si="19"/>
        <v>1.690000000000003E-2</v>
      </c>
    </row>
    <row r="76" spans="1:9" x14ac:dyDescent="0.3">
      <c r="A76" s="21">
        <v>5</v>
      </c>
      <c r="B76" s="12">
        <v>1.17</v>
      </c>
      <c r="C76" s="12">
        <f t="shared" si="20"/>
        <v>1.1315</v>
      </c>
      <c r="D76" s="12">
        <f t="shared" si="14"/>
        <v>3.8499999999999979E-2</v>
      </c>
      <c r="E76" s="12">
        <f t="shared" si="15"/>
        <v>3.8499999999999979E-2</v>
      </c>
      <c r="F76" s="12">
        <f t="shared" si="16"/>
        <v>3.2905982905982893E-2</v>
      </c>
      <c r="G76" s="12">
        <f t="shared" si="17"/>
        <v>3.2905982905982893E-2</v>
      </c>
      <c r="H76" s="12">
        <f t="shared" si="18"/>
        <v>1.4822499999999983E-3</v>
      </c>
      <c r="I76" s="12">
        <f t="shared" si="19"/>
        <v>4.8999999999999773E-3</v>
      </c>
    </row>
    <row r="77" spans="1:9" x14ac:dyDescent="0.3">
      <c r="A77" s="21">
        <v>6</v>
      </c>
      <c r="B77" s="12">
        <v>1.08</v>
      </c>
      <c r="C77" s="12">
        <f t="shared" si="20"/>
        <v>1.1430499999999999</v>
      </c>
      <c r="D77" s="12">
        <f t="shared" si="14"/>
        <v>-6.3049999999999828E-2</v>
      </c>
      <c r="E77" s="12">
        <f t="shared" si="15"/>
        <v>6.3049999999999828E-2</v>
      </c>
      <c r="F77" s="12">
        <f t="shared" si="16"/>
        <v>-5.8379629629629469E-2</v>
      </c>
      <c r="G77" s="12">
        <f t="shared" si="17"/>
        <v>5.8379629629629469E-2</v>
      </c>
      <c r="H77" s="12">
        <f t="shared" si="18"/>
        <v>3.9753024999999781E-3</v>
      </c>
      <c r="I77" s="12">
        <f t="shared" si="19"/>
        <v>8.0999999999999753E-3</v>
      </c>
    </row>
    <row r="78" spans="1:9" x14ac:dyDescent="0.3">
      <c r="A78" s="21">
        <v>7</v>
      </c>
      <c r="B78" s="12">
        <v>1.1200000000000001</v>
      </c>
      <c r="C78" s="12">
        <f t="shared" si="20"/>
        <v>1.1241349999999999</v>
      </c>
      <c r="D78" s="12">
        <f t="shared" si="14"/>
        <v>-4.1349999999997777E-3</v>
      </c>
      <c r="E78" s="12">
        <f t="shared" si="15"/>
        <v>4.1349999999997777E-3</v>
      </c>
      <c r="F78" s="12">
        <f t="shared" si="16"/>
        <v>-3.6919642857140868E-3</v>
      </c>
      <c r="G78" s="12">
        <f t="shared" si="17"/>
        <v>3.6919642857140868E-3</v>
      </c>
      <c r="H78" s="12">
        <f t="shared" si="18"/>
        <v>1.709822499999816E-5</v>
      </c>
      <c r="I78" s="12">
        <f t="shared" si="19"/>
        <v>1.6000000000000029E-3</v>
      </c>
    </row>
    <row r="79" spans="1:9" x14ac:dyDescent="0.3">
      <c r="A79" s="21">
        <v>8</v>
      </c>
      <c r="B79" s="12">
        <v>1.23</v>
      </c>
      <c r="C79" s="12">
        <f t="shared" si="20"/>
        <v>1.1228944999999999</v>
      </c>
      <c r="D79" s="12">
        <f t="shared" si="14"/>
        <v>0.10710550000000008</v>
      </c>
      <c r="E79" s="12">
        <f t="shared" si="15"/>
        <v>0.10710550000000008</v>
      </c>
      <c r="F79" s="12">
        <f t="shared" si="16"/>
        <v>8.7077642276422826E-2</v>
      </c>
      <c r="G79" s="12">
        <f t="shared" si="17"/>
        <v>8.7077642276422826E-2</v>
      </c>
      <c r="H79" s="12">
        <f t="shared" si="18"/>
        <v>1.1471588130250017E-2</v>
      </c>
      <c r="I79" s="12">
        <f t="shared" si="19"/>
        <v>1.2099999999999972E-2</v>
      </c>
    </row>
    <row r="80" spans="1:9" x14ac:dyDescent="0.3">
      <c r="A80" s="21">
        <v>9</v>
      </c>
      <c r="B80" s="12">
        <v>1.21</v>
      </c>
      <c r="C80" s="12">
        <f t="shared" si="20"/>
        <v>1.1550261499999999</v>
      </c>
      <c r="D80" s="12">
        <f t="shared" si="14"/>
        <v>5.4973850000000102E-2</v>
      </c>
      <c r="E80" s="12">
        <f t="shared" si="15"/>
        <v>5.4973850000000102E-2</v>
      </c>
      <c r="F80" s="12">
        <f t="shared" si="16"/>
        <v>4.5432933884297609E-2</v>
      </c>
      <c r="G80" s="12">
        <f t="shared" si="17"/>
        <v>4.5432933884297609E-2</v>
      </c>
      <c r="H80" s="12">
        <f t="shared" si="18"/>
        <v>3.0221241838225112E-3</v>
      </c>
      <c r="I80" s="12">
        <f t="shared" si="19"/>
        <v>4.0000000000000072E-4</v>
      </c>
    </row>
    <row r="81" spans="1:9" x14ac:dyDescent="0.3">
      <c r="A81" s="21">
        <v>10</v>
      </c>
      <c r="B81" s="12">
        <v>1.05</v>
      </c>
      <c r="C81" s="12">
        <f t="shared" si="20"/>
        <v>1.171518305</v>
      </c>
      <c r="D81" s="12">
        <f t="shared" si="14"/>
        <v>-0.12151830499999994</v>
      </c>
      <c r="E81" s="12">
        <f t="shared" si="15"/>
        <v>0.12151830499999994</v>
      </c>
      <c r="F81" s="12">
        <f t="shared" si="16"/>
        <v>-0.11573171904761899</v>
      </c>
      <c r="G81" s="12">
        <f t="shared" si="17"/>
        <v>0.11573171904761899</v>
      </c>
      <c r="H81" s="12">
        <f t="shared" si="18"/>
        <v>1.476669845007301E-2</v>
      </c>
      <c r="I81" s="12">
        <f t="shared" si="19"/>
        <v>2.5599999999999973E-2</v>
      </c>
    </row>
    <row r="82" spans="1:9" x14ac:dyDescent="0.3">
      <c r="A82" s="21">
        <v>11</v>
      </c>
      <c r="B82" s="12">
        <v>1.03</v>
      </c>
      <c r="C82" s="12">
        <f t="shared" si="20"/>
        <v>1.1350628135</v>
      </c>
      <c r="D82" s="12">
        <f t="shared" si="14"/>
        <v>-0.10506281350000002</v>
      </c>
      <c r="E82" s="12">
        <f t="shared" si="15"/>
        <v>0.10506281350000002</v>
      </c>
      <c r="F82" s="12">
        <f t="shared" si="16"/>
        <v>-0.10200273155339808</v>
      </c>
      <c r="G82" s="12">
        <f t="shared" si="17"/>
        <v>0.10200273155339808</v>
      </c>
      <c r="H82" s="12">
        <f t="shared" si="18"/>
        <v>1.1038194780535786E-2</v>
      </c>
      <c r="I82" s="12">
        <f t="shared" si="19"/>
        <v>4.0000000000000072E-4</v>
      </c>
    </row>
    <row r="83" spans="1:9" x14ac:dyDescent="0.3">
      <c r="A83" s="21">
        <v>12</v>
      </c>
      <c r="B83" s="12">
        <v>0.99</v>
      </c>
      <c r="C83" s="12">
        <f t="shared" si="20"/>
        <v>1.10354396945</v>
      </c>
      <c r="D83" s="12">
        <f t="shared" si="14"/>
        <v>-0.11354396945</v>
      </c>
      <c r="E83" s="12">
        <f t="shared" si="15"/>
        <v>0.11354396945</v>
      </c>
      <c r="F83" s="12">
        <f t="shared" si="16"/>
        <v>-0.11469087823232324</v>
      </c>
      <c r="G83" s="12">
        <f t="shared" si="17"/>
        <v>0.11469087823232324</v>
      </c>
      <c r="H83" s="12">
        <f t="shared" si="18"/>
        <v>1.2892232998462535E-2</v>
      </c>
      <c r="I83" s="12">
        <f t="shared" si="19"/>
        <v>1.6000000000000029E-3</v>
      </c>
    </row>
    <row r="84" spans="1:9" x14ac:dyDescent="0.3">
      <c r="A84" s="21">
        <v>13</v>
      </c>
      <c r="B84" s="12">
        <v>1.1599999999999999</v>
      </c>
      <c r="C84" s="12">
        <f t="shared" si="20"/>
        <v>1.069480778615</v>
      </c>
      <c r="D84" s="12">
        <f t="shared" si="14"/>
        <v>9.0519221384999904E-2</v>
      </c>
      <c r="E84" s="12">
        <f t="shared" si="15"/>
        <v>9.0519221384999904E-2</v>
      </c>
      <c r="F84" s="12">
        <f t="shared" si="16"/>
        <v>7.8033811538793033E-2</v>
      </c>
      <c r="G84" s="12">
        <f t="shared" si="17"/>
        <v>7.8033811538793033E-2</v>
      </c>
      <c r="H84" s="12">
        <f t="shared" si="18"/>
        <v>8.1937294401466243E-3</v>
      </c>
      <c r="I84" s="12">
        <f t="shared" si="19"/>
        <v>2.8899999999999974E-2</v>
      </c>
    </row>
    <row r="85" spans="1:9" x14ac:dyDescent="0.3">
      <c r="A85" s="21">
        <v>14</v>
      </c>
      <c r="B85" s="12">
        <v>1.2</v>
      </c>
      <c r="C85" s="12">
        <f t="shared" si="20"/>
        <v>1.0966365450305</v>
      </c>
      <c r="D85" s="12">
        <f t="shared" si="14"/>
        <v>0.10336345496949995</v>
      </c>
      <c r="E85" s="12">
        <f t="shared" si="15"/>
        <v>0.10336345496949995</v>
      </c>
      <c r="F85" s="12">
        <f t="shared" si="16"/>
        <v>8.6136212474583293E-2</v>
      </c>
      <c r="G85" s="12">
        <f t="shared" si="17"/>
        <v>8.6136212474583293E-2</v>
      </c>
      <c r="H85" s="12">
        <f t="shared" si="18"/>
        <v>1.0684003823231843E-2</v>
      </c>
      <c r="I85" s="12">
        <f t="shared" si="19"/>
        <v>1.6000000000000029E-3</v>
      </c>
    </row>
    <row r="86" spans="1:9" x14ac:dyDescent="0.3">
      <c r="A86" s="21">
        <v>15</v>
      </c>
      <c r="B86" s="12">
        <v>1.18</v>
      </c>
      <c r="C86" s="12">
        <f t="shared" si="20"/>
        <v>1.12764558152135</v>
      </c>
      <c r="D86" s="12">
        <f t="shared" si="14"/>
        <v>5.2354418478649967E-2</v>
      </c>
      <c r="E86" s="12">
        <f t="shared" si="15"/>
        <v>5.2354418478649967E-2</v>
      </c>
      <c r="F86" s="12">
        <f t="shared" si="16"/>
        <v>4.4368151253093194E-2</v>
      </c>
      <c r="G86" s="12">
        <f t="shared" si="17"/>
        <v>4.4368151253093194E-2</v>
      </c>
      <c r="H86" s="12">
        <f t="shared" si="18"/>
        <v>2.740985134237605E-3</v>
      </c>
      <c r="I86" s="12">
        <f t="shared" si="19"/>
        <v>4.0000000000000072E-4</v>
      </c>
    </row>
    <row r="87" spans="1:9" x14ac:dyDescent="0.3">
      <c r="A87" s="21">
        <v>16</v>
      </c>
      <c r="B87" s="12">
        <v>1.26</v>
      </c>
      <c r="C87" s="12">
        <f t="shared" si="20"/>
        <v>1.1433519070649449</v>
      </c>
      <c r="D87" s="12">
        <f t="shared" si="14"/>
        <v>0.11664809293505507</v>
      </c>
      <c r="E87" s="12">
        <f t="shared" si="15"/>
        <v>0.11664809293505507</v>
      </c>
      <c r="F87" s="12">
        <f t="shared" si="16"/>
        <v>9.2577851535757996E-2</v>
      </c>
      <c r="G87" s="12">
        <f t="shared" si="17"/>
        <v>9.2577851535757996E-2</v>
      </c>
      <c r="H87" s="12">
        <f t="shared" si="18"/>
        <v>1.3606777585385244E-2</v>
      </c>
      <c r="I87" s="12">
        <f t="shared" si="19"/>
        <v>6.4000000000000116E-3</v>
      </c>
    </row>
    <row r="88" spans="1:9" x14ac:dyDescent="0.3">
      <c r="A88" s="21">
        <v>17</v>
      </c>
      <c r="B88" s="12">
        <v>1.23</v>
      </c>
      <c r="C88" s="12">
        <f t="shared" si="20"/>
        <v>1.1783463349454615</v>
      </c>
      <c r="D88" s="12">
        <f t="shared" si="14"/>
        <v>5.16536650545385E-2</v>
      </c>
      <c r="E88" s="12">
        <f t="shared" si="15"/>
        <v>5.16536650545385E-2</v>
      </c>
      <c r="F88" s="12">
        <f t="shared" si="16"/>
        <v>4.199484963783618E-2</v>
      </c>
      <c r="G88" s="12">
        <f t="shared" si="17"/>
        <v>4.199484963783618E-2</v>
      </c>
      <c r="H88" s="12">
        <f t="shared" si="18"/>
        <v>2.6681011135664518E-3</v>
      </c>
      <c r="I88" s="12">
        <f t="shared" si="19"/>
        <v>9.000000000000016E-4</v>
      </c>
    </row>
    <row r="89" spans="1:9" x14ac:dyDescent="0.3">
      <c r="A89" s="21">
        <v>18</v>
      </c>
      <c r="B89" s="12">
        <v>1.19</v>
      </c>
      <c r="C89" s="12">
        <f t="shared" si="20"/>
        <v>1.193842434461823</v>
      </c>
      <c r="D89" s="12">
        <f t="shared" si="14"/>
        <v>-3.8424344618230855E-3</v>
      </c>
      <c r="E89" s="12">
        <f t="shared" si="15"/>
        <v>3.8424344618230855E-3</v>
      </c>
      <c r="F89" s="12">
        <f t="shared" si="16"/>
        <v>-3.228936522540408E-3</v>
      </c>
      <c r="G89" s="12">
        <f t="shared" si="17"/>
        <v>3.228936522540408E-3</v>
      </c>
      <c r="H89" s="12">
        <f t="shared" si="18"/>
        <v>1.4764302593405664E-5</v>
      </c>
      <c r="I89" s="12">
        <f t="shared" si="19"/>
        <v>1.6000000000000029E-3</v>
      </c>
    </row>
    <row r="90" spans="1:9" ht="15.6" x14ac:dyDescent="0.3">
      <c r="A90" s="21">
        <v>19</v>
      </c>
      <c r="B90" s="15"/>
      <c r="C90" s="12">
        <f t="shared" si="20"/>
        <v>1.192689704123276</v>
      </c>
      <c r="D90" s="15"/>
      <c r="E90" s="13"/>
      <c r="F90" s="13"/>
      <c r="G90" s="13"/>
      <c r="H90" s="13"/>
      <c r="I90" s="13"/>
    </row>
    <row r="91" spans="1:9" ht="15" thickBot="1" x14ac:dyDescent="0.35"/>
    <row r="92" spans="1:9" ht="15" thickBot="1" x14ac:dyDescent="0.35">
      <c r="B92" s="16"/>
      <c r="C92" s="33" t="s">
        <v>13</v>
      </c>
      <c r="D92" s="34"/>
    </row>
    <row r="93" spans="1:9" x14ac:dyDescent="0.3">
      <c r="B93" s="17" t="s">
        <v>3</v>
      </c>
      <c r="C93" s="28">
        <f>AVERAGE(D73:D89)</f>
        <v>-1.1237312917004654E-2</v>
      </c>
      <c r="D93" s="35"/>
    </row>
    <row r="94" spans="1:9" x14ac:dyDescent="0.3">
      <c r="B94" s="18" t="s">
        <v>4</v>
      </c>
      <c r="C94" s="43">
        <f>AVERAGE(E73:E89)</f>
        <v>8.3604160307915662E-2</v>
      </c>
      <c r="D94" s="44"/>
    </row>
    <row r="95" spans="1:9" x14ac:dyDescent="0.3">
      <c r="B95" s="18" t="s">
        <v>5</v>
      </c>
      <c r="C95" s="27">
        <f>AVERAGE(F73:F89)</f>
        <v>-1.6164470304445015E-2</v>
      </c>
      <c r="D95" s="30"/>
    </row>
    <row r="96" spans="1:9" x14ac:dyDescent="0.3">
      <c r="B96" s="18" t="s">
        <v>6</v>
      </c>
      <c r="C96" s="29">
        <f>AVERAGE(G73:G89)</f>
        <v>7.5991227422888191E-2</v>
      </c>
      <c r="D96" s="36"/>
    </row>
    <row r="97" spans="1:9" x14ac:dyDescent="0.3">
      <c r="B97" s="18" t="s">
        <v>7</v>
      </c>
      <c r="C97" s="27">
        <f>AVERAGE(H73:H89)</f>
        <v>1.0064638274547354E-2</v>
      </c>
      <c r="D97" s="30"/>
    </row>
    <row r="98" spans="1:9" ht="15" thickBot="1" x14ac:dyDescent="0.35">
      <c r="B98" s="19" t="s">
        <v>8</v>
      </c>
      <c r="C98" s="31">
        <f>SQRT(C97)</f>
        <v>0.10032267079054143</v>
      </c>
      <c r="D98" s="32"/>
    </row>
    <row r="104" spans="1:9" ht="15.6" x14ac:dyDescent="0.3">
      <c r="A104" s="24" t="s">
        <v>17</v>
      </c>
      <c r="B104" s="24"/>
      <c r="C104" s="24"/>
      <c r="D104" s="24"/>
      <c r="E104" s="24"/>
      <c r="F104" s="24"/>
      <c r="G104" s="24"/>
      <c r="H104" s="24"/>
      <c r="I104" s="24"/>
    </row>
    <row r="105" spans="1:9" ht="52.5" customHeight="1" x14ac:dyDescent="0.3">
      <c r="A105" s="37" t="s">
        <v>12</v>
      </c>
      <c r="B105" s="38"/>
      <c r="C105" s="38"/>
      <c r="D105" s="38"/>
      <c r="E105" s="38"/>
      <c r="F105" s="38"/>
      <c r="G105" s="38"/>
      <c r="H105" s="38"/>
      <c r="I105" s="39"/>
    </row>
    <row r="106" spans="1:9" ht="15.6" x14ac:dyDescent="0.3">
      <c r="A106" s="25" t="s">
        <v>0</v>
      </c>
      <c r="B106" s="22" t="s">
        <v>1</v>
      </c>
      <c r="C106" s="22" t="s">
        <v>2</v>
      </c>
      <c r="D106" s="40"/>
      <c r="E106" s="40"/>
      <c r="F106" s="41"/>
      <c r="G106" s="40"/>
      <c r="H106" s="40"/>
      <c r="I106" s="40"/>
    </row>
    <row r="107" spans="1:9" ht="42" customHeight="1" x14ac:dyDescent="0.3">
      <c r="A107" s="26"/>
      <c r="B107" s="5"/>
      <c r="C107" s="5"/>
      <c r="D107" s="40"/>
      <c r="E107" s="40"/>
      <c r="F107" s="42"/>
      <c r="G107" s="40"/>
      <c r="H107" s="40"/>
      <c r="I107" s="40"/>
    </row>
    <row r="108" spans="1:9" ht="15.6" x14ac:dyDescent="0.3">
      <c r="A108" s="23">
        <v>1</v>
      </c>
      <c r="B108" s="12">
        <v>1.25</v>
      </c>
      <c r="C108" s="15"/>
      <c r="D108" s="15"/>
      <c r="E108" s="13"/>
      <c r="F108" s="13"/>
      <c r="G108" s="13"/>
      <c r="H108" s="13"/>
      <c r="I108" s="13"/>
    </row>
    <row r="109" spans="1:9" x14ac:dyDescent="0.3">
      <c r="A109" s="23">
        <v>2</v>
      </c>
      <c r="B109" s="12">
        <v>1.1499999999999999</v>
      </c>
      <c r="C109" s="12">
        <v>1.25</v>
      </c>
      <c r="D109" s="12">
        <f>B109-C109</f>
        <v>-0.10000000000000009</v>
      </c>
      <c r="E109" s="12">
        <f>ABS(D109)</f>
        <v>0.10000000000000009</v>
      </c>
      <c r="F109" s="12">
        <f>D109/B109</f>
        <v>-8.6956521739130516E-2</v>
      </c>
      <c r="G109" s="12">
        <f>ABS(F109)</f>
        <v>8.6956521739130516E-2</v>
      </c>
      <c r="H109" s="12">
        <f>(D109^2)</f>
        <v>1.0000000000000018E-2</v>
      </c>
      <c r="I109" s="12">
        <f>(B109-B108)^2</f>
        <v>1.0000000000000018E-2</v>
      </c>
    </row>
    <row r="110" spans="1:9" x14ac:dyDescent="0.3">
      <c r="A110" s="23">
        <v>3</v>
      </c>
      <c r="B110" s="12">
        <v>0.97</v>
      </c>
      <c r="C110" s="12">
        <f>C109+0.5*(B109-C109)</f>
        <v>1.2</v>
      </c>
      <c r="D110" s="12">
        <f t="shared" ref="D110:D125" si="21">B110-C110</f>
        <v>-0.22999999999999998</v>
      </c>
      <c r="E110" s="12">
        <f t="shared" ref="E110:E125" si="22">ABS(D110)</f>
        <v>0.22999999999999998</v>
      </c>
      <c r="F110" s="12">
        <f t="shared" ref="F110:F125" si="23">D110/B110</f>
        <v>-0.23711340206185566</v>
      </c>
      <c r="G110" s="12">
        <f t="shared" ref="G110:G125" si="24">ABS(F110)</f>
        <v>0.23711340206185566</v>
      </c>
      <c r="H110" s="12">
        <f t="shared" ref="H110:H125" si="25">(D110^2)</f>
        <v>5.2899999999999989E-2</v>
      </c>
      <c r="I110" s="12">
        <f t="shared" ref="I110:I125" si="26">(B110-B109)^2</f>
        <v>3.2399999999999977E-2</v>
      </c>
    </row>
    <row r="111" spans="1:9" x14ac:dyDescent="0.3">
      <c r="A111" s="23">
        <v>4</v>
      </c>
      <c r="B111" s="12">
        <v>1.1000000000000001</v>
      </c>
      <c r="C111" s="12">
        <f t="shared" ref="C111:C126" si="27">C110+0.5*(B110-C110)</f>
        <v>1.085</v>
      </c>
      <c r="D111" s="12">
        <f t="shared" si="21"/>
        <v>1.5000000000000124E-2</v>
      </c>
      <c r="E111" s="12">
        <f t="shared" si="22"/>
        <v>1.5000000000000124E-2</v>
      </c>
      <c r="F111" s="12">
        <f t="shared" si="23"/>
        <v>1.3636363636363748E-2</v>
      </c>
      <c r="G111" s="12">
        <f t="shared" si="24"/>
        <v>1.3636363636363748E-2</v>
      </c>
      <c r="H111" s="12">
        <f t="shared" si="25"/>
        <v>2.2500000000000373E-4</v>
      </c>
      <c r="I111" s="12">
        <f t="shared" si="26"/>
        <v>1.690000000000003E-2</v>
      </c>
    </row>
    <row r="112" spans="1:9" x14ac:dyDescent="0.3">
      <c r="A112" s="23">
        <v>5</v>
      </c>
      <c r="B112" s="12">
        <v>1.17</v>
      </c>
      <c r="C112" s="12">
        <f t="shared" si="27"/>
        <v>1.0925</v>
      </c>
      <c r="D112" s="12">
        <f t="shared" si="21"/>
        <v>7.7499999999999902E-2</v>
      </c>
      <c r="E112" s="12">
        <f t="shared" si="22"/>
        <v>7.7499999999999902E-2</v>
      </c>
      <c r="F112" s="12">
        <f t="shared" si="23"/>
        <v>6.6239316239316157E-2</v>
      </c>
      <c r="G112" s="12">
        <f t="shared" si="24"/>
        <v>6.6239316239316157E-2</v>
      </c>
      <c r="H112" s="12">
        <f t="shared" si="25"/>
        <v>6.0062499999999847E-3</v>
      </c>
      <c r="I112" s="12">
        <f t="shared" si="26"/>
        <v>4.8999999999999773E-3</v>
      </c>
    </row>
    <row r="113" spans="1:9" x14ac:dyDescent="0.3">
      <c r="A113" s="23">
        <v>6</v>
      </c>
      <c r="B113" s="12">
        <v>1.08</v>
      </c>
      <c r="C113" s="12">
        <f t="shared" si="27"/>
        <v>1.1312500000000001</v>
      </c>
      <c r="D113" s="12">
        <f t="shared" si="21"/>
        <v>-5.1250000000000018E-2</v>
      </c>
      <c r="E113" s="12">
        <f t="shared" si="22"/>
        <v>5.1250000000000018E-2</v>
      </c>
      <c r="F113" s="12">
        <f t="shared" si="23"/>
        <v>-4.745370370370372E-2</v>
      </c>
      <c r="G113" s="12">
        <f t="shared" si="24"/>
        <v>4.745370370370372E-2</v>
      </c>
      <c r="H113" s="12">
        <f t="shared" si="25"/>
        <v>2.6265625000000017E-3</v>
      </c>
      <c r="I113" s="12">
        <f t="shared" si="26"/>
        <v>8.0999999999999753E-3</v>
      </c>
    </row>
    <row r="114" spans="1:9" x14ac:dyDescent="0.3">
      <c r="A114" s="23">
        <v>7</v>
      </c>
      <c r="B114" s="12">
        <v>1.1200000000000001</v>
      </c>
      <c r="C114" s="12">
        <f t="shared" si="27"/>
        <v>1.1056250000000001</v>
      </c>
      <c r="D114" s="12">
        <f t="shared" si="21"/>
        <v>1.4375000000000027E-2</v>
      </c>
      <c r="E114" s="12">
        <f t="shared" si="22"/>
        <v>1.4375000000000027E-2</v>
      </c>
      <c r="F114" s="12">
        <f t="shared" si="23"/>
        <v>1.2834821428571451E-2</v>
      </c>
      <c r="G114" s="12">
        <f t="shared" si="24"/>
        <v>1.2834821428571451E-2</v>
      </c>
      <c r="H114" s="12">
        <f t="shared" si="25"/>
        <v>2.0664062500000077E-4</v>
      </c>
      <c r="I114" s="12">
        <f t="shared" si="26"/>
        <v>1.6000000000000029E-3</v>
      </c>
    </row>
    <row r="115" spans="1:9" x14ac:dyDescent="0.3">
      <c r="A115" s="23">
        <v>8</v>
      </c>
      <c r="B115" s="12">
        <v>1.23</v>
      </c>
      <c r="C115" s="12">
        <f t="shared" si="27"/>
        <v>1.1128125</v>
      </c>
      <c r="D115" s="12">
        <f t="shared" si="21"/>
        <v>0.1171875</v>
      </c>
      <c r="E115" s="12">
        <f t="shared" si="22"/>
        <v>0.1171875</v>
      </c>
      <c r="F115" s="12">
        <f t="shared" si="23"/>
        <v>9.527439024390244E-2</v>
      </c>
      <c r="G115" s="12">
        <f t="shared" si="24"/>
        <v>9.527439024390244E-2</v>
      </c>
      <c r="H115" s="12">
        <f t="shared" si="25"/>
        <v>1.373291015625E-2</v>
      </c>
      <c r="I115" s="12">
        <f t="shared" si="26"/>
        <v>1.2099999999999972E-2</v>
      </c>
    </row>
    <row r="116" spans="1:9" x14ac:dyDescent="0.3">
      <c r="A116" s="23">
        <v>9</v>
      </c>
      <c r="B116" s="12">
        <v>1.21</v>
      </c>
      <c r="C116" s="12">
        <f t="shared" si="27"/>
        <v>1.17140625</v>
      </c>
      <c r="D116" s="12">
        <f t="shared" si="21"/>
        <v>3.8593749999999982E-2</v>
      </c>
      <c r="E116" s="12">
        <f t="shared" si="22"/>
        <v>3.8593749999999982E-2</v>
      </c>
      <c r="F116" s="12">
        <f t="shared" si="23"/>
        <v>3.1895661157024781E-2</v>
      </c>
      <c r="G116" s="12">
        <f t="shared" si="24"/>
        <v>3.1895661157024781E-2</v>
      </c>
      <c r="H116" s="12">
        <f t="shared" si="25"/>
        <v>1.4894775390624985E-3</v>
      </c>
      <c r="I116" s="12">
        <f t="shared" si="26"/>
        <v>4.0000000000000072E-4</v>
      </c>
    </row>
    <row r="117" spans="1:9" x14ac:dyDescent="0.3">
      <c r="A117" s="23">
        <v>10</v>
      </c>
      <c r="B117" s="12">
        <v>1.05</v>
      </c>
      <c r="C117" s="12">
        <f t="shared" si="27"/>
        <v>1.190703125</v>
      </c>
      <c r="D117" s="12">
        <f t="shared" si="21"/>
        <v>-0.14070312499999993</v>
      </c>
      <c r="E117" s="12">
        <f t="shared" si="22"/>
        <v>0.14070312499999993</v>
      </c>
      <c r="F117" s="12">
        <f t="shared" si="23"/>
        <v>-0.13400297619047613</v>
      </c>
      <c r="G117" s="12">
        <f t="shared" si="24"/>
        <v>0.13400297619047613</v>
      </c>
      <c r="H117" s="12">
        <f t="shared" si="25"/>
        <v>1.9797369384765603E-2</v>
      </c>
      <c r="I117" s="12">
        <f t="shared" si="26"/>
        <v>2.5599999999999973E-2</v>
      </c>
    </row>
    <row r="118" spans="1:9" x14ac:dyDescent="0.3">
      <c r="A118" s="23">
        <v>11</v>
      </c>
      <c r="B118" s="12">
        <v>1.03</v>
      </c>
      <c r="C118" s="12">
        <f t="shared" si="27"/>
        <v>1.1203515625</v>
      </c>
      <c r="D118" s="12">
        <f t="shared" si="21"/>
        <v>-9.0351562499999982E-2</v>
      </c>
      <c r="E118" s="12">
        <f t="shared" si="22"/>
        <v>9.0351562499999982E-2</v>
      </c>
      <c r="F118" s="12">
        <f t="shared" si="23"/>
        <v>-8.7719963592232997E-2</v>
      </c>
      <c r="G118" s="12">
        <f t="shared" si="24"/>
        <v>8.7719963592232997E-2</v>
      </c>
      <c r="H118" s="12">
        <f t="shared" si="25"/>
        <v>8.1634048461914025E-3</v>
      </c>
      <c r="I118" s="12">
        <f t="shared" si="26"/>
        <v>4.0000000000000072E-4</v>
      </c>
    </row>
    <row r="119" spans="1:9" x14ac:dyDescent="0.3">
      <c r="A119" s="23">
        <v>12</v>
      </c>
      <c r="B119" s="12">
        <v>0.99</v>
      </c>
      <c r="C119" s="12">
        <f t="shared" si="27"/>
        <v>1.07517578125</v>
      </c>
      <c r="D119" s="12">
        <f t="shared" si="21"/>
        <v>-8.5175781250000027E-2</v>
      </c>
      <c r="E119" s="12">
        <f t="shared" si="22"/>
        <v>8.5175781250000027E-2</v>
      </c>
      <c r="F119" s="12">
        <f t="shared" si="23"/>
        <v>-8.6036142676767707E-2</v>
      </c>
      <c r="G119" s="12">
        <f t="shared" si="24"/>
        <v>8.6036142676767707E-2</v>
      </c>
      <c r="H119" s="12">
        <f t="shared" si="25"/>
        <v>7.2549137115478562E-3</v>
      </c>
      <c r="I119" s="12">
        <f t="shared" si="26"/>
        <v>1.6000000000000029E-3</v>
      </c>
    </row>
    <row r="120" spans="1:9" x14ac:dyDescent="0.3">
      <c r="A120" s="23">
        <v>13</v>
      </c>
      <c r="B120" s="12">
        <v>1.1599999999999999</v>
      </c>
      <c r="C120" s="12">
        <f t="shared" si="27"/>
        <v>1.0325878906249999</v>
      </c>
      <c r="D120" s="12">
        <f t="shared" si="21"/>
        <v>0.12741210937500003</v>
      </c>
      <c r="E120" s="12">
        <f t="shared" si="22"/>
        <v>0.12741210937500003</v>
      </c>
      <c r="F120" s="12">
        <f t="shared" si="23"/>
        <v>0.1098380253232759</v>
      </c>
      <c r="G120" s="12">
        <f t="shared" si="24"/>
        <v>0.1098380253232759</v>
      </c>
      <c r="H120" s="12">
        <f t="shared" si="25"/>
        <v>1.6233845615386971E-2</v>
      </c>
      <c r="I120" s="12">
        <f t="shared" si="26"/>
        <v>2.8899999999999974E-2</v>
      </c>
    </row>
    <row r="121" spans="1:9" x14ac:dyDescent="0.3">
      <c r="A121" s="23">
        <v>14</v>
      </c>
      <c r="B121" s="12">
        <v>1.2</v>
      </c>
      <c r="C121" s="12">
        <f t="shared" si="27"/>
        <v>1.0962939453125</v>
      </c>
      <c r="D121" s="12">
        <f t="shared" si="21"/>
        <v>0.10370605468749994</v>
      </c>
      <c r="E121" s="12">
        <f t="shared" si="22"/>
        <v>0.10370605468749994</v>
      </c>
      <c r="F121" s="12">
        <f t="shared" si="23"/>
        <v>8.6421712239583282E-2</v>
      </c>
      <c r="G121" s="12">
        <f t="shared" si="24"/>
        <v>8.6421712239583282E-2</v>
      </c>
      <c r="H121" s="12">
        <f t="shared" si="25"/>
        <v>1.0754945778846729E-2</v>
      </c>
      <c r="I121" s="12">
        <f t="shared" si="26"/>
        <v>1.6000000000000029E-3</v>
      </c>
    </row>
    <row r="122" spans="1:9" x14ac:dyDescent="0.3">
      <c r="A122" s="23">
        <v>15</v>
      </c>
      <c r="B122" s="12">
        <v>1.18</v>
      </c>
      <c r="C122" s="12">
        <f t="shared" si="27"/>
        <v>1.1481469726562499</v>
      </c>
      <c r="D122" s="12">
        <f t="shared" si="21"/>
        <v>3.1853027343750062E-2</v>
      </c>
      <c r="E122" s="12">
        <f t="shared" si="22"/>
        <v>3.1853027343750062E-2</v>
      </c>
      <c r="F122" s="12">
        <f t="shared" si="23"/>
        <v>2.6994090969279714E-2</v>
      </c>
      <c r="G122" s="12">
        <f t="shared" si="24"/>
        <v>2.6994090969279714E-2</v>
      </c>
      <c r="H122" s="12">
        <f t="shared" si="25"/>
        <v>1.0146153509616891E-3</v>
      </c>
      <c r="I122" s="12">
        <f t="shared" si="26"/>
        <v>4.0000000000000072E-4</v>
      </c>
    </row>
    <row r="123" spans="1:9" x14ac:dyDescent="0.3">
      <c r="A123" s="23">
        <v>16</v>
      </c>
      <c r="B123" s="12">
        <v>1.26</v>
      </c>
      <c r="C123" s="12">
        <f t="shared" si="27"/>
        <v>1.164073486328125</v>
      </c>
      <c r="D123" s="12">
        <f t="shared" si="21"/>
        <v>9.5926513671874991E-2</v>
      </c>
      <c r="E123" s="12">
        <f t="shared" si="22"/>
        <v>9.5926513671874991E-2</v>
      </c>
      <c r="F123" s="12">
        <f t="shared" si="23"/>
        <v>7.6132153707837297E-2</v>
      </c>
      <c r="G123" s="12">
        <f t="shared" si="24"/>
        <v>7.6132153707837297E-2</v>
      </c>
      <c r="H123" s="12">
        <f t="shared" si="25"/>
        <v>9.2018960252404202E-3</v>
      </c>
      <c r="I123" s="12">
        <f t="shared" si="26"/>
        <v>6.4000000000000116E-3</v>
      </c>
    </row>
    <row r="124" spans="1:9" x14ac:dyDescent="0.3">
      <c r="A124" s="23">
        <v>17</v>
      </c>
      <c r="B124" s="12">
        <v>1.23</v>
      </c>
      <c r="C124" s="12">
        <f t="shared" si="27"/>
        <v>1.2120367431640626</v>
      </c>
      <c r="D124" s="12">
        <f t="shared" si="21"/>
        <v>1.7963256835937358E-2</v>
      </c>
      <c r="E124" s="12">
        <f t="shared" si="22"/>
        <v>1.7963256835937358E-2</v>
      </c>
      <c r="F124" s="12">
        <f t="shared" si="23"/>
        <v>1.4604273850355575E-2</v>
      </c>
      <c r="G124" s="12">
        <f t="shared" si="24"/>
        <v>1.4604273850355575E-2</v>
      </c>
      <c r="H124" s="12">
        <f t="shared" si="25"/>
        <v>3.2267859615385021E-4</v>
      </c>
      <c r="I124" s="12">
        <f t="shared" si="26"/>
        <v>9.000000000000016E-4</v>
      </c>
    </row>
    <row r="125" spans="1:9" x14ac:dyDescent="0.3">
      <c r="A125" s="23">
        <v>18</v>
      </c>
      <c r="B125" s="12">
        <v>1.19</v>
      </c>
      <c r="C125" s="12">
        <f t="shared" si="27"/>
        <v>1.2210183715820313</v>
      </c>
      <c r="D125" s="12">
        <f t="shared" si="21"/>
        <v>-3.1018371582031357E-2</v>
      </c>
      <c r="E125" s="12">
        <f t="shared" si="22"/>
        <v>3.1018371582031357E-2</v>
      </c>
      <c r="F125" s="12">
        <f t="shared" si="23"/>
        <v>-2.6065858472295259E-2</v>
      </c>
      <c r="G125" s="12">
        <f t="shared" si="24"/>
        <v>2.6065858472295259E-2</v>
      </c>
      <c r="H125" s="12">
        <f t="shared" si="25"/>
        <v>9.6213937560097045E-4</v>
      </c>
      <c r="I125" s="12">
        <f t="shared" si="26"/>
        <v>1.6000000000000029E-3</v>
      </c>
    </row>
    <row r="126" spans="1:9" ht="15.6" x14ac:dyDescent="0.3">
      <c r="A126" s="23">
        <v>19</v>
      </c>
      <c r="B126" s="15"/>
      <c r="C126" s="12">
        <f t="shared" si="27"/>
        <v>1.2055091857910156</v>
      </c>
      <c r="D126" s="15"/>
      <c r="E126" s="13"/>
      <c r="F126" s="13"/>
      <c r="G126" s="13"/>
      <c r="H126" s="13"/>
      <c r="I126" s="13"/>
    </row>
    <row r="127" spans="1:9" ht="15" thickBot="1" x14ac:dyDescent="0.35"/>
    <row r="128" spans="1:9" ht="15" thickBot="1" x14ac:dyDescent="0.35">
      <c r="B128" s="16"/>
      <c r="C128" s="33" t="s">
        <v>13</v>
      </c>
      <c r="D128" s="34"/>
    </row>
    <row r="129" spans="2:4" x14ac:dyDescent="0.3">
      <c r="B129" s="17" t="s">
        <v>3</v>
      </c>
      <c r="C129" s="28">
        <f>AVERAGE(D109:D125)</f>
        <v>-5.2342134363511164E-3</v>
      </c>
      <c r="D129" s="35"/>
    </row>
    <row r="130" spans="2:4" x14ac:dyDescent="0.3">
      <c r="B130" s="18" t="s">
        <v>4</v>
      </c>
      <c r="C130" s="43">
        <f>AVERAGE(E109:E125)</f>
        <v>8.0471532485064334E-2</v>
      </c>
      <c r="D130" s="44"/>
    </row>
    <row r="131" spans="2:4" x14ac:dyDescent="0.3">
      <c r="B131" s="18" t="s">
        <v>5</v>
      </c>
      <c r="C131" s="27">
        <f>AVERAGE(F109:F125)</f>
        <v>-1.0086927037703045E-2</v>
      </c>
      <c r="D131" s="30"/>
    </row>
    <row r="132" spans="2:4" x14ac:dyDescent="0.3">
      <c r="B132" s="18" t="s">
        <v>6</v>
      </c>
      <c r="C132" s="29">
        <f>AVERAGE(G109:G125)</f>
        <v>7.2895257484233644E-2</v>
      </c>
      <c r="D132" s="36"/>
    </row>
    <row r="133" spans="2:4" x14ac:dyDescent="0.3">
      <c r="B133" s="18" t="s">
        <v>7</v>
      </c>
      <c r="C133" s="27">
        <f>AVERAGE(H109:H125)</f>
        <v>9.4642735002945875E-3</v>
      </c>
      <c r="D133" s="30"/>
    </row>
    <row r="134" spans="2:4" ht="15" thickBot="1" x14ac:dyDescent="0.35">
      <c r="B134" s="19" t="s">
        <v>8</v>
      </c>
      <c r="C134" s="31">
        <f>SQRT(C133)</f>
        <v>9.7284497738820586E-2</v>
      </c>
      <c r="D134" s="32"/>
    </row>
  </sheetData>
  <mergeCells count="64">
    <mergeCell ref="C63:D63"/>
    <mergeCell ref="C64:D64"/>
    <mergeCell ref="C58:D58"/>
    <mergeCell ref="C59:D59"/>
    <mergeCell ref="C60:D60"/>
    <mergeCell ref="C61:D61"/>
    <mergeCell ref="C62:D62"/>
    <mergeCell ref="A34:I34"/>
    <mergeCell ref="A35:I35"/>
    <mergeCell ref="A36:A37"/>
    <mergeCell ref="D36:D37"/>
    <mergeCell ref="E36:E37"/>
    <mergeCell ref="F36:F37"/>
    <mergeCell ref="G36:G37"/>
    <mergeCell ref="H36:H37"/>
    <mergeCell ref="I36:I37"/>
    <mergeCell ref="C31:D31"/>
    <mergeCell ref="C28:D28"/>
    <mergeCell ref="C29:D29"/>
    <mergeCell ref="C30:D30"/>
    <mergeCell ref="C25:D25"/>
    <mergeCell ref="C26:D26"/>
    <mergeCell ref="C27:D27"/>
    <mergeCell ref="A1:I1"/>
    <mergeCell ref="A3:A4"/>
    <mergeCell ref="D3:D4"/>
    <mergeCell ref="E3:E4"/>
    <mergeCell ref="F3:F4"/>
    <mergeCell ref="G3:G4"/>
    <mergeCell ref="H3:H4"/>
    <mergeCell ref="I3:I4"/>
    <mergeCell ref="A2:I2"/>
    <mergeCell ref="A68:I68"/>
    <mergeCell ref="A69:I69"/>
    <mergeCell ref="A70:A71"/>
    <mergeCell ref="D70:D71"/>
    <mergeCell ref="E70:E71"/>
    <mergeCell ref="F70:F71"/>
    <mergeCell ref="G70:G71"/>
    <mergeCell ref="H70:H71"/>
    <mergeCell ref="I70:I71"/>
    <mergeCell ref="C97:D97"/>
    <mergeCell ref="C98:D98"/>
    <mergeCell ref="C92:D92"/>
    <mergeCell ref="C93:D93"/>
    <mergeCell ref="C94:D94"/>
    <mergeCell ref="C95:D95"/>
    <mergeCell ref="C96:D96"/>
    <mergeCell ref="A104:I104"/>
    <mergeCell ref="A105:I105"/>
    <mergeCell ref="A106:A107"/>
    <mergeCell ref="D106:D107"/>
    <mergeCell ref="E106:E107"/>
    <mergeCell ref="F106:F107"/>
    <mergeCell ref="G106:G107"/>
    <mergeCell ref="H106:H107"/>
    <mergeCell ref="I106:I107"/>
    <mergeCell ref="C133:D133"/>
    <mergeCell ref="C134:D134"/>
    <mergeCell ref="C128:D128"/>
    <mergeCell ref="C129:D129"/>
    <mergeCell ref="C130:D130"/>
    <mergeCell ref="C131:D131"/>
    <mergeCell ref="C132:D132"/>
  </mergeCells>
  <pageMargins left="0.31496062992125984" right="0.31496062992125984" top="0.15748031496062992" bottom="0.15748031496062992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>
              <from>
                <xdr:col>1</xdr:col>
                <xdr:colOff>266700</xdr:colOff>
                <xdr:row>3</xdr:row>
                <xdr:rowOff>45720</xdr:rowOff>
              </from>
              <to>
                <xdr:col>1</xdr:col>
                <xdr:colOff>502920</xdr:colOff>
                <xdr:row>3</xdr:row>
                <xdr:rowOff>411480</xdr:rowOff>
              </to>
            </anchor>
          </objectPr>
        </oleObject>
      </mc:Choice>
      <mc:Fallback>
        <oleObject progId="Equation.3" shapeId="9217" r:id="rId4"/>
      </mc:Fallback>
    </mc:AlternateContent>
    <mc:AlternateContent xmlns:mc="http://schemas.openxmlformats.org/markup-compatibility/2006">
      <mc:Choice Requires="x14">
        <oleObject progId="Equation.3" shapeId="9218" r:id="rId6">
          <objectPr defaultSize="0" autoPict="0" r:id="rId7">
            <anchor moveWithCells="1">
              <from>
                <xdr:col>2</xdr:col>
                <xdr:colOff>289560</xdr:colOff>
                <xdr:row>3</xdr:row>
                <xdr:rowOff>68580</xdr:rowOff>
              </from>
              <to>
                <xdr:col>2</xdr:col>
                <xdr:colOff>533400</xdr:colOff>
                <xdr:row>3</xdr:row>
                <xdr:rowOff>403860</xdr:rowOff>
              </to>
            </anchor>
          </objectPr>
        </oleObject>
      </mc:Choice>
      <mc:Fallback>
        <oleObject progId="Equation.3" shapeId="9218" r:id="rId6"/>
      </mc:Fallback>
    </mc:AlternateContent>
    <mc:AlternateContent xmlns:mc="http://schemas.openxmlformats.org/markup-compatibility/2006">
      <mc:Choice Requires="x14">
        <oleObject progId="Equation.3" shapeId="9219" r:id="rId8">
          <objectPr defaultSize="0" autoPict="0" r:id="rId9">
            <anchor moveWithCells="1">
              <from>
                <xdr:col>3</xdr:col>
                <xdr:colOff>167640</xdr:colOff>
                <xdr:row>2</xdr:row>
                <xdr:rowOff>152400</xdr:rowOff>
              </from>
              <to>
                <xdr:col>3</xdr:col>
                <xdr:colOff>883920</xdr:colOff>
                <xdr:row>3</xdr:row>
                <xdr:rowOff>274320</xdr:rowOff>
              </to>
            </anchor>
          </objectPr>
        </oleObject>
      </mc:Choice>
      <mc:Fallback>
        <oleObject progId="Equation.3" shapeId="9219" r:id="rId8"/>
      </mc:Fallback>
    </mc:AlternateContent>
    <mc:AlternateContent xmlns:mc="http://schemas.openxmlformats.org/markup-compatibility/2006">
      <mc:Choice Requires="x14">
        <oleObject progId="Equation.3" shapeId="9220" r:id="rId10">
          <objectPr defaultSize="0" autoPict="0" r:id="rId11">
            <anchor moveWithCells="1">
              <from>
                <xdr:col>4</xdr:col>
                <xdr:colOff>137160</xdr:colOff>
                <xdr:row>2</xdr:row>
                <xdr:rowOff>182880</xdr:rowOff>
              </from>
              <to>
                <xdr:col>4</xdr:col>
                <xdr:colOff>693420</xdr:colOff>
                <xdr:row>3</xdr:row>
                <xdr:rowOff>266700</xdr:rowOff>
              </to>
            </anchor>
          </objectPr>
        </oleObject>
      </mc:Choice>
      <mc:Fallback>
        <oleObject progId="Equation.3" shapeId="9220" r:id="rId10"/>
      </mc:Fallback>
    </mc:AlternateContent>
    <mc:AlternateContent xmlns:mc="http://schemas.openxmlformats.org/markup-compatibility/2006">
      <mc:Choice Requires="x14">
        <oleObject progId="Equation.3" shapeId="9221" r:id="rId12">
          <objectPr defaultSize="0" autoPict="0" r:id="rId13">
            <anchor moveWithCells="1">
              <from>
                <xdr:col>5</xdr:col>
                <xdr:colOff>137160</xdr:colOff>
                <xdr:row>2</xdr:row>
                <xdr:rowOff>152400</xdr:rowOff>
              </from>
              <to>
                <xdr:col>5</xdr:col>
                <xdr:colOff>640080</xdr:colOff>
                <xdr:row>3</xdr:row>
                <xdr:rowOff>327660</xdr:rowOff>
              </to>
            </anchor>
          </objectPr>
        </oleObject>
      </mc:Choice>
      <mc:Fallback>
        <oleObject progId="Equation.3" shapeId="9221" r:id="rId12"/>
      </mc:Fallback>
    </mc:AlternateContent>
    <mc:AlternateContent xmlns:mc="http://schemas.openxmlformats.org/markup-compatibility/2006">
      <mc:Choice Requires="x14">
        <oleObject progId="Equation.3" shapeId="9222" r:id="rId14">
          <objectPr defaultSize="0" autoPict="0" r:id="rId15">
            <anchor moveWithCells="1">
              <from>
                <xdr:col>6</xdr:col>
                <xdr:colOff>68580</xdr:colOff>
                <xdr:row>3</xdr:row>
                <xdr:rowOff>0</xdr:rowOff>
              </from>
              <to>
                <xdr:col>6</xdr:col>
                <xdr:colOff>769620</xdr:colOff>
                <xdr:row>3</xdr:row>
                <xdr:rowOff>259080</xdr:rowOff>
              </to>
            </anchor>
          </objectPr>
        </oleObject>
      </mc:Choice>
      <mc:Fallback>
        <oleObject progId="Equation.3" shapeId="9222" r:id="rId14"/>
      </mc:Fallback>
    </mc:AlternateContent>
    <mc:AlternateContent xmlns:mc="http://schemas.openxmlformats.org/markup-compatibility/2006">
      <mc:Choice Requires="x14">
        <oleObject progId="Equation.3" shapeId="9223" r:id="rId16">
          <objectPr defaultSize="0" autoPict="0" r:id="rId17">
            <anchor moveWithCells="1">
              <from>
                <xdr:col>7</xdr:col>
                <xdr:colOff>190500</xdr:colOff>
                <xdr:row>2</xdr:row>
                <xdr:rowOff>83820</xdr:rowOff>
              </from>
              <to>
                <xdr:col>7</xdr:col>
                <xdr:colOff>449580</xdr:colOff>
                <xdr:row>3</xdr:row>
                <xdr:rowOff>312420</xdr:rowOff>
              </to>
            </anchor>
          </objectPr>
        </oleObject>
      </mc:Choice>
      <mc:Fallback>
        <oleObject progId="Equation.3" shapeId="9223" r:id="rId16"/>
      </mc:Fallback>
    </mc:AlternateContent>
    <mc:AlternateContent xmlns:mc="http://schemas.openxmlformats.org/markup-compatibility/2006">
      <mc:Choice Requires="x14">
        <oleObject progId="Equation.3" shapeId="9224" r:id="rId18">
          <objectPr defaultSize="0" autoPict="0" r:id="rId19">
            <anchor moveWithCells="1">
              <from>
                <xdr:col>8</xdr:col>
                <xdr:colOff>137160</xdr:colOff>
                <xdr:row>2</xdr:row>
                <xdr:rowOff>121920</xdr:rowOff>
              </from>
              <to>
                <xdr:col>8</xdr:col>
                <xdr:colOff>998220</xdr:colOff>
                <xdr:row>3</xdr:row>
                <xdr:rowOff>289560</xdr:rowOff>
              </to>
            </anchor>
          </objectPr>
        </oleObject>
      </mc:Choice>
      <mc:Fallback>
        <oleObject progId="Equation.3" shapeId="9224" r:id="rId18"/>
      </mc:Fallback>
    </mc:AlternateContent>
    <mc:AlternateContent xmlns:mc="http://schemas.openxmlformats.org/markup-compatibility/2006">
      <mc:Choice Requires="x14">
        <oleObject progId="Equation.3" shapeId="9225" r:id="rId20">
          <objectPr defaultSize="0" autoPict="0" r:id="rId5">
            <anchor moveWithCells="1">
              <from>
                <xdr:col>1</xdr:col>
                <xdr:colOff>220980</xdr:colOff>
                <xdr:row>36</xdr:row>
                <xdr:rowOff>30480</xdr:rowOff>
              </from>
              <to>
                <xdr:col>1</xdr:col>
                <xdr:colOff>457200</xdr:colOff>
                <xdr:row>36</xdr:row>
                <xdr:rowOff>388620</xdr:rowOff>
              </to>
            </anchor>
          </objectPr>
        </oleObject>
      </mc:Choice>
      <mc:Fallback>
        <oleObject progId="Equation.3" shapeId="9225" r:id="rId20"/>
      </mc:Fallback>
    </mc:AlternateContent>
    <mc:AlternateContent xmlns:mc="http://schemas.openxmlformats.org/markup-compatibility/2006">
      <mc:Choice Requires="x14">
        <oleObject progId="Equation.3" shapeId="9226" r:id="rId21">
          <objectPr defaultSize="0" autoPict="0" r:id="rId7">
            <anchor moveWithCells="1">
              <from>
                <xdr:col>2</xdr:col>
                <xdr:colOff>289560</xdr:colOff>
                <xdr:row>36</xdr:row>
                <xdr:rowOff>68580</xdr:rowOff>
              </from>
              <to>
                <xdr:col>2</xdr:col>
                <xdr:colOff>533400</xdr:colOff>
                <xdr:row>36</xdr:row>
                <xdr:rowOff>403860</xdr:rowOff>
              </to>
            </anchor>
          </objectPr>
        </oleObject>
      </mc:Choice>
      <mc:Fallback>
        <oleObject progId="Equation.3" shapeId="9226" r:id="rId21"/>
      </mc:Fallback>
    </mc:AlternateContent>
    <mc:AlternateContent xmlns:mc="http://schemas.openxmlformats.org/markup-compatibility/2006">
      <mc:Choice Requires="x14">
        <oleObject progId="Equation.3" shapeId="9227" r:id="rId22">
          <objectPr defaultSize="0" autoPict="0" r:id="rId9">
            <anchor moveWithCells="1">
              <from>
                <xdr:col>3</xdr:col>
                <xdr:colOff>106680</xdr:colOff>
                <xdr:row>35</xdr:row>
                <xdr:rowOff>152400</xdr:rowOff>
              </from>
              <to>
                <xdr:col>3</xdr:col>
                <xdr:colOff>822960</xdr:colOff>
                <xdr:row>36</xdr:row>
                <xdr:rowOff>289560</xdr:rowOff>
              </to>
            </anchor>
          </objectPr>
        </oleObject>
      </mc:Choice>
      <mc:Fallback>
        <oleObject progId="Equation.3" shapeId="9227" r:id="rId22"/>
      </mc:Fallback>
    </mc:AlternateContent>
    <mc:AlternateContent xmlns:mc="http://schemas.openxmlformats.org/markup-compatibility/2006">
      <mc:Choice Requires="x14">
        <oleObject progId="Equation.3" shapeId="9228" r:id="rId23">
          <objectPr defaultSize="0" autoPict="0" r:id="rId11">
            <anchor moveWithCells="1">
              <from>
                <xdr:col>4</xdr:col>
                <xdr:colOff>137160</xdr:colOff>
                <xdr:row>35</xdr:row>
                <xdr:rowOff>175260</xdr:rowOff>
              </from>
              <to>
                <xdr:col>4</xdr:col>
                <xdr:colOff>693420</xdr:colOff>
                <xdr:row>36</xdr:row>
                <xdr:rowOff>266700</xdr:rowOff>
              </to>
            </anchor>
          </objectPr>
        </oleObject>
      </mc:Choice>
      <mc:Fallback>
        <oleObject progId="Equation.3" shapeId="9228" r:id="rId23"/>
      </mc:Fallback>
    </mc:AlternateContent>
    <mc:AlternateContent xmlns:mc="http://schemas.openxmlformats.org/markup-compatibility/2006">
      <mc:Choice Requires="x14">
        <oleObject progId="Equation.3" shapeId="9229" r:id="rId24">
          <objectPr defaultSize="0" autoPict="0" r:id="rId13">
            <anchor moveWithCells="1">
              <from>
                <xdr:col>5</xdr:col>
                <xdr:colOff>137160</xdr:colOff>
                <xdr:row>35</xdr:row>
                <xdr:rowOff>137160</xdr:rowOff>
              </from>
              <to>
                <xdr:col>5</xdr:col>
                <xdr:colOff>640080</xdr:colOff>
                <xdr:row>36</xdr:row>
                <xdr:rowOff>312420</xdr:rowOff>
              </to>
            </anchor>
          </objectPr>
        </oleObject>
      </mc:Choice>
      <mc:Fallback>
        <oleObject progId="Equation.3" shapeId="9229" r:id="rId24"/>
      </mc:Fallback>
    </mc:AlternateContent>
    <mc:AlternateContent xmlns:mc="http://schemas.openxmlformats.org/markup-compatibility/2006">
      <mc:Choice Requires="x14">
        <oleObject progId="Equation.3" shapeId="9230" r:id="rId25">
          <objectPr defaultSize="0" autoPict="0" r:id="rId15">
            <anchor moveWithCells="1">
              <from>
                <xdr:col>6</xdr:col>
                <xdr:colOff>68580</xdr:colOff>
                <xdr:row>35</xdr:row>
                <xdr:rowOff>198120</xdr:rowOff>
              </from>
              <to>
                <xdr:col>6</xdr:col>
                <xdr:colOff>769620</xdr:colOff>
                <xdr:row>36</xdr:row>
                <xdr:rowOff>259080</xdr:rowOff>
              </to>
            </anchor>
          </objectPr>
        </oleObject>
      </mc:Choice>
      <mc:Fallback>
        <oleObject progId="Equation.3" shapeId="9230" r:id="rId25"/>
      </mc:Fallback>
    </mc:AlternateContent>
    <mc:AlternateContent xmlns:mc="http://schemas.openxmlformats.org/markup-compatibility/2006">
      <mc:Choice Requires="x14">
        <oleObject progId="Equation.3" shapeId="9231" r:id="rId26">
          <objectPr defaultSize="0" autoPict="0" r:id="rId17">
            <anchor moveWithCells="1">
              <from>
                <xdr:col>7</xdr:col>
                <xdr:colOff>190500</xdr:colOff>
                <xdr:row>35</xdr:row>
                <xdr:rowOff>83820</xdr:rowOff>
              </from>
              <to>
                <xdr:col>7</xdr:col>
                <xdr:colOff>449580</xdr:colOff>
                <xdr:row>36</xdr:row>
                <xdr:rowOff>342900</xdr:rowOff>
              </to>
            </anchor>
          </objectPr>
        </oleObject>
      </mc:Choice>
      <mc:Fallback>
        <oleObject progId="Equation.3" shapeId="9231" r:id="rId26"/>
      </mc:Fallback>
    </mc:AlternateContent>
    <mc:AlternateContent xmlns:mc="http://schemas.openxmlformats.org/markup-compatibility/2006">
      <mc:Choice Requires="x14">
        <oleObject progId="Equation.3" shapeId="9232" r:id="rId27">
          <objectPr defaultSize="0" autoPict="0" r:id="rId19">
            <anchor moveWithCells="1">
              <from>
                <xdr:col>8</xdr:col>
                <xdr:colOff>152400</xdr:colOff>
                <xdr:row>35</xdr:row>
                <xdr:rowOff>114300</xdr:rowOff>
              </from>
              <to>
                <xdr:col>8</xdr:col>
                <xdr:colOff>1021080</xdr:colOff>
                <xdr:row>36</xdr:row>
                <xdr:rowOff>289560</xdr:rowOff>
              </to>
            </anchor>
          </objectPr>
        </oleObject>
      </mc:Choice>
      <mc:Fallback>
        <oleObject progId="Equation.3" shapeId="9232" r:id="rId27"/>
      </mc:Fallback>
    </mc:AlternateContent>
    <mc:AlternateContent xmlns:mc="http://schemas.openxmlformats.org/markup-compatibility/2006">
      <mc:Choice Requires="x14">
        <oleObject progId="Equation.3" shapeId="9241" r:id="rId28">
          <objectPr defaultSize="0" autoPict="0" r:id="rId5">
            <anchor moveWithCells="1">
              <from>
                <xdr:col>1</xdr:col>
                <xdr:colOff>220980</xdr:colOff>
                <xdr:row>70</xdr:row>
                <xdr:rowOff>30480</xdr:rowOff>
              </from>
              <to>
                <xdr:col>1</xdr:col>
                <xdr:colOff>457200</xdr:colOff>
                <xdr:row>70</xdr:row>
                <xdr:rowOff>388620</xdr:rowOff>
              </to>
            </anchor>
          </objectPr>
        </oleObject>
      </mc:Choice>
      <mc:Fallback>
        <oleObject progId="Equation.3" shapeId="9241" r:id="rId28"/>
      </mc:Fallback>
    </mc:AlternateContent>
    <mc:AlternateContent xmlns:mc="http://schemas.openxmlformats.org/markup-compatibility/2006">
      <mc:Choice Requires="x14">
        <oleObject progId="Equation.3" shapeId="9242" r:id="rId29">
          <objectPr defaultSize="0" autoPict="0" r:id="rId7">
            <anchor moveWithCells="1">
              <from>
                <xdr:col>2</xdr:col>
                <xdr:colOff>289560</xdr:colOff>
                <xdr:row>70</xdr:row>
                <xdr:rowOff>68580</xdr:rowOff>
              </from>
              <to>
                <xdr:col>2</xdr:col>
                <xdr:colOff>533400</xdr:colOff>
                <xdr:row>70</xdr:row>
                <xdr:rowOff>403860</xdr:rowOff>
              </to>
            </anchor>
          </objectPr>
        </oleObject>
      </mc:Choice>
      <mc:Fallback>
        <oleObject progId="Equation.3" shapeId="9242" r:id="rId29"/>
      </mc:Fallback>
    </mc:AlternateContent>
    <mc:AlternateContent xmlns:mc="http://schemas.openxmlformats.org/markup-compatibility/2006">
      <mc:Choice Requires="x14">
        <oleObject progId="Equation.3" shapeId="9243" r:id="rId30">
          <objectPr defaultSize="0" autoPict="0" r:id="rId9">
            <anchor moveWithCells="1">
              <from>
                <xdr:col>3</xdr:col>
                <xdr:colOff>106680</xdr:colOff>
                <xdr:row>69</xdr:row>
                <xdr:rowOff>152400</xdr:rowOff>
              </from>
              <to>
                <xdr:col>3</xdr:col>
                <xdr:colOff>822960</xdr:colOff>
                <xdr:row>70</xdr:row>
                <xdr:rowOff>289560</xdr:rowOff>
              </to>
            </anchor>
          </objectPr>
        </oleObject>
      </mc:Choice>
      <mc:Fallback>
        <oleObject progId="Equation.3" shapeId="9243" r:id="rId30"/>
      </mc:Fallback>
    </mc:AlternateContent>
    <mc:AlternateContent xmlns:mc="http://schemas.openxmlformats.org/markup-compatibility/2006">
      <mc:Choice Requires="x14">
        <oleObject progId="Equation.3" shapeId="9244" r:id="rId31">
          <objectPr defaultSize="0" autoPict="0" r:id="rId11">
            <anchor moveWithCells="1">
              <from>
                <xdr:col>4</xdr:col>
                <xdr:colOff>137160</xdr:colOff>
                <xdr:row>69</xdr:row>
                <xdr:rowOff>175260</xdr:rowOff>
              </from>
              <to>
                <xdr:col>4</xdr:col>
                <xdr:colOff>693420</xdr:colOff>
                <xdr:row>70</xdr:row>
                <xdr:rowOff>266700</xdr:rowOff>
              </to>
            </anchor>
          </objectPr>
        </oleObject>
      </mc:Choice>
      <mc:Fallback>
        <oleObject progId="Equation.3" shapeId="9244" r:id="rId31"/>
      </mc:Fallback>
    </mc:AlternateContent>
    <mc:AlternateContent xmlns:mc="http://schemas.openxmlformats.org/markup-compatibility/2006">
      <mc:Choice Requires="x14">
        <oleObject progId="Equation.3" shapeId="9245" r:id="rId32">
          <objectPr defaultSize="0" autoPict="0" r:id="rId13">
            <anchor moveWithCells="1">
              <from>
                <xdr:col>5</xdr:col>
                <xdr:colOff>137160</xdr:colOff>
                <xdr:row>69</xdr:row>
                <xdr:rowOff>137160</xdr:rowOff>
              </from>
              <to>
                <xdr:col>5</xdr:col>
                <xdr:colOff>640080</xdr:colOff>
                <xdr:row>70</xdr:row>
                <xdr:rowOff>312420</xdr:rowOff>
              </to>
            </anchor>
          </objectPr>
        </oleObject>
      </mc:Choice>
      <mc:Fallback>
        <oleObject progId="Equation.3" shapeId="9245" r:id="rId32"/>
      </mc:Fallback>
    </mc:AlternateContent>
    <mc:AlternateContent xmlns:mc="http://schemas.openxmlformats.org/markup-compatibility/2006">
      <mc:Choice Requires="x14">
        <oleObject progId="Equation.3" shapeId="9246" r:id="rId33">
          <objectPr defaultSize="0" autoPict="0" r:id="rId15">
            <anchor moveWithCells="1">
              <from>
                <xdr:col>6</xdr:col>
                <xdr:colOff>68580</xdr:colOff>
                <xdr:row>69</xdr:row>
                <xdr:rowOff>198120</xdr:rowOff>
              </from>
              <to>
                <xdr:col>6</xdr:col>
                <xdr:colOff>769620</xdr:colOff>
                <xdr:row>70</xdr:row>
                <xdr:rowOff>259080</xdr:rowOff>
              </to>
            </anchor>
          </objectPr>
        </oleObject>
      </mc:Choice>
      <mc:Fallback>
        <oleObject progId="Equation.3" shapeId="9246" r:id="rId33"/>
      </mc:Fallback>
    </mc:AlternateContent>
    <mc:AlternateContent xmlns:mc="http://schemas.openxmlformats.org/markup-compatibility/2006">
      <mc:Choice Requires="x14">
        <oleObject progId="Equation.3" shapeId="9247" r:id="rId34">
          <objectPr defaultSize="0" autoPict="0" r:id="rId17">
            <anchor moveWithCells="1">
              <from>
                <xdr:col>7</xdr:col>
                <xdr:colOff>190500</xdr:colOff>
                <xdr:row>69</xdr:row>
                <xdr:rowOff>83820</xdr:rowOff>
              </from>
              <to>
                <xdr:col>7</xdr:col>
                <xdr:colOff>449580</xdr:colOff>
                <xdr:row>70</xdr:row>
                <xdr:rowOff>342900</xdr:rowOff>
              </to>
            </anchor>
          </objectPr>
        </oleObject>
      </mc:Choice>
      <mc:Fallback>
        <oleObject progId="Equation.3" shapeId="9247" r:id="rId34"/>
      </mc:Fallback>
    </mc:AlternateContent>
    <mc:AlternateContent xmlns:mc="http://schemas.openxmlformats.org/markup-compatibility/2006">
      <mc:Choice Requires="x14">
        <oleObject progId="Equation.3" shapeId="9248" r:id="rId35">
          <objectPr defaultSize="0" autoPict="0" r:id="rId19">
            <anchor moveWithCells="1">
              <from>
                <xdr:col>8</xdr:col>
                <xdr:colOff>152400</xdr:colOff>
                <xdr:row>69</xdr:row>
                <xdr:rowOff>114300</xdr:rowOff>
              </from>
              <to>
                <xdr:col>8</xdr:col>
                <xdr:colOff>1021080</xdr:colOff>
                <xdr:row>70</xdr:row>
                <xdr:rowOff>289560</xdr:rowOff>
              </to>
            </anchor>
          </objectPr>
        </oleObject>
      </mc:Choice>
      <mc:Fallback>
        <oleObject progId="Equation.3" shapeId="9248" r:id="rId35"/>
      </mc:Fallback>
    </mc:AlternateContent>
    <mc:AlternateContent xmlns:mc="http://schemas.openxmlformats.org/markup-compatibility/2006">
      <mc:Choice Requires="x14">
        <oleObject progId="Equation.3" shapeId="9249" r:id="rId36">
          <objectPr defaultSize="0" autoPict="0" r:id="rId5">
            <anchor moveWithCells="1">
              <from>
                <xdr:col>1</xdr:col>
                <xdr:colOff>220980</xdr:colOff>
                <xdr:row>106</xdr:row>
                <xdr:rowOff>30480</xdr:rowOff>
              </from>
              <to>
                <xdr:col>1</xdr:col>
                <xdr:colOff>464820</xdr:colOff>
                <xdr:row>106</xdr:row>
                <xdr:rowOff>388620</xdr:rowOff>
              </to>
            </anchor>
          </objectPr>
        </oleObject>
      </mc:Choice>
      <mc:Fallback>
        <oleObject progId="Equation.3" shapeId="9249" r:id="rId36"/>
      </mc:Fallback>
    </mc:AlternateContent>
    <mc:AlternateContent xmlns:mc="http://schemas.openxmlformats.org/markup-compatibility/2006">
      <mc:Choice Requires="x14">
        <oleObject progId="Equation.3" shapeId="9250" r:id="rId37">
          <objectPr defaultSize="0" autoPict="0" r:id="rId7">
            <anchor moveWithCells="1">
              <from>
                <xdr:col>2</xdr:col>
                <xdr:colOff>289560</xdr:colOff>
                <xdr:row>106</xdr:row>
                <xdr:rowOff>68580</xdr:rowOff>
              </from>
              <to>
                <xdr:col>2</xdr:col>
                <xdr:colOff>533400</xdr:colOff>
                <xdr:row>106</xdr:row>
                <xdr:rowOff>388620</xdr:rowOff>
              </to>
            </anchor>
          </objectPr>
        </oleObject>
      </mc:Choice>
      <mc:Fallback>
        <oleObject progId="Equation.3" shapeId="9250" r:id="rId37"/>
      </mc:Fallback>
    </mc:AlternateContent>
    <mc:AlternateContent xmlns:mc="http://schemas.openxmlformats.org/markup-compatibility/2006">
      <mc:Choice Requires="x14">
        <oleObject progId="Equation.3" shapeId="9251" r:id="rId38">
          <objectPr defaultSize="0" autoPict="0" r:id="rId9">
            <anchor moveWithCells="1">
              <from>
                <xdr:col>3</xdr:col>
                <xdr:colOff>106680</xdr:colOff>
                <xdr:row>105</xdr:row>
                <xdr:rowOff>152400</xdr:rowOff>
              </from>
              <to>
                <xdr:col>3</xdr:col>
                <xdr:colOff>822960</xdr:colOff>
                <xdr:row>106</xdr:row>
                <xdr:rowOff>289560</xdr:rowOff>
              </to>
            </anchor>
          </objectPr>
        </oleObject>
      </mc:Choice>
      <mc:Fallback>
        <oleObject progId="Equation.3" shapeId="9251" r:id="rId38"/>
      </mc:Fallback>
    </mc:AlternateContent>
    <mc:AlternateContent xmlns:mc="http://schemas.openxmlformats.org/markup-compatibility/2006">
      <mc:Choice Requires="x14">
        <oleObject progId="Equation.3" shapeId="9252" r:id="rId39">
          <objectPr defaultSize="0" autoPict="0" r:id="rId11">
            <anchor moveWithCells="1">
              <from>
                <xdr:col>4</xdr:col>
                <xdr:colOff>137160</xdr:colOff>
                <xdr:row>105</xdr:row>
                <xdr:rowOff>175260</xdr:rowOff>
              </from>
              <to>
                <xdr:col>4</xdr:col>
                <xdr:colOff>693420</xdr:colOff>
                <xdr:row>106</xdr:row>
                <xdr:rowOff>274320</xdr:rowOff>
              </to>
            </anchor>
          </objectPr>
        </oleObject>
      </mc:Choice>
      <mc:Fallback>
        <oleObject progId="Equation.3" shapeId="9252" r:id="rId39"/>
      </mc:Fallback>
    </mc:AlternateContent>
    <mc:AlternateContent xmlns:mc="http://schemas.openxmlformats.org/markup-compatibility/2006">
      <mc:Choice Requires="x14">
        <oleObject progId="Equation.3" shapeId="9253" r:id="rId40">
          <objectPr defaultSize="0" autoPict="0" r:id="rId13">
            <anchor moveWithCells="1">
              <from>
                <xdr:col>5</xdr:col>
                <xdr:colOff>137160</xdr:colOff>
                <xdr:row>105</xdr:row>
                <xdr:rowOff>137160</xdr:rowOff>
              </from>
              <to>
                <xdr:col>5</xdr:col>
                <xdr:colOff>640080</xdr:colOff>
                <xdr:row>106</xdr:row>
                <xdr:rowOff>312420</xdr:rowOff>
              </to>
            </anchor>
          </objectPr>
        </oleObject>
      </mc:Choice>
      <mc:Fallback>
        <oleObject progId="Equation.3" shapeId="9253" r:id="rId40"/>
      </mc:Fallback>
    </mc:AlternateContent>
    <mc:AlternateContent xmlns:mc="http://schemas.openxmlformats.org/markup-compatibility/2006">
      <mc:Choice Requires="x14">
        <oleObject progId="Equation.3" shapeId="9254" r:id="rId41">
          <objectPr defaultSize="0" autoPict="0" r:id="rId15">
            <anchor moveWithCells="1">
              <from>
                <xdr:col>6</xdr:col>
                <xdr:colOff>68580</xdr:colOff>
                <xdr:row>105</xdr:row>
                <xdr:rowOff>198120</xdr:rowOff>
              </from>
              <to>
                <xdr:col>6</xdr:col>
                <xdr:colOff>769620</xdr:colOff>
                <xdr:row>106</xdr:row>
                <xdr:rowOff>259080</xdr:rowOff>
              </to>
            </anchor>
          </objectPr>
        </oleObject>
      </mc:Choice>
      <mc:Fallback>
        <oleObject progId="Equation.3" shapeId="9254" r:id="rId41"/>
      </mc:Fallback>
    </mc:AlternateContent>
    <mc:AlternateContent xmlns:mc="http://schemas.openxmlformats.org/markup-compatibility/2006">
      <mc:Choice Requires="x14">
        <oleObject progId="Equation.3" shapeId="9255" r:id="rId42">
          <objectPr defaultSize="0" autoPict="0" r:id="rId17">
            <anchor moveWithCells="1">
              <from>
                <xdr:col>7</xdr:col>
                <xdr:colOff>190500</xdr:colOff>
                <xdr:row>105</xdr:row>
                <xdr:rowOff>83820</xdr:rowOff>
              </from>
              <to>
                <xdr:col>7</xdr:col>
                <xdr:colOff>449580</xdr:colOff>
                <xdr:row>106</xdr:row>
                <xdr:rowOff>342900</xdr:rowOff>
              </to>
            </anchor>
          </objectPr>
        </oleObject>
      </mc:Choice>
      <mc:Fallback>
        <oleObject progId="Equation.3" shapeId="9255" r:id="rId42"/>
      </mc:Fallback>
    </mc:AlternateContent>
    <mc:AlternateContent xmlns:mc="http://schemas.openxmlformats.org/markup-compatibility/2006">
      <mc:Choice Requires="x14">
        <oleObject progId="Equation.3" shapeId="9256" r:id="rId43">
          <objectPr defaultSize="0" autoPict="0" r:id="rId19">
            <anchor moveWithCells="1">
              <from>
                <xdr:col>8</xdr:col>
                <xdr:colOff>152400</xdr:colOff>
                <xdr:row>105</xdr:row>
                <xdr:rowOff>114300</xdr:rowOff>
              </from>
              <to>
                <xdr:col>8</xdr:col>
                <xdr:colOff>1021080</xdr:colOff>
                <xdr:row>106</xdr:row>
                <xdr:rowOff>289560</xdr:rowOff>
              </to>
            </anchor>
          </objectPr>
        </oleObject>
      </mc:Choice>
      <mc:Fallback>
        <oleObject progId="Equation.3" shapeId="9256" r:id="rId4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BE13-EF30-483A-8FF9-E7E23A90299C}">
  <dimension ref="A1:I60"/>
  <sheetViews>
    <sheetView workbookViewId="0">
      <selection activeCell="D6" sqref="D6"/>
    </sheetView>
  </sheetViews>
  <sheetFormatPr baseColWidth="10" defaultRowHeight="14.4" x14ac:dyDescent="0.3"/>
  <cols>
    <col min="2" max="2" width="16.5546875" bestFit="1" customWidth="1"/>
    <col min="3" max="3" width="17.33203125" bestFit="1" customWidth="1"/>
  </cols>
  <sheetData>
    <row r="1" spans="1:9" x14ac:dyDescent="0.3">
      <c r="A1" t="s">
        <v>19</v>
      </c>
    </row>
    <row r="2" spans="1:9" ht="15" thickBot="1" x14ac:dyDescent="0.35"/>
    <row r="3" spans="1:9" x14ac:dyDescent="0.3">
      <c r="A3" s="56" t="s">
        <v>20</v>
      </c>
      <c r="B3" s="56"/>
    </row>
    <row r="4" spans="1:9" x14ac:dyDescent="0.3">
      <c r="A4" s="53" t="s">
        <v>21</v>
      </c>
      <c r="B4" s="53">
        <v>0.68783406693434246</v>
      </c>
    </row>
    <row r="5" spans="1:9" x14ac:dyDescent="0.3">
      <c r="A5" s="53" t="s">
        <v>22</v>
      </c>
      <c r="B5" s="53">
        <v>0.47311570363543748</v>
      </c>
    </row>
    <row r="6" spans="1:9" x14ac:dyDescent="0.3">
      <c r="A6" s="53" t="s">
        <v>23</v>
      </c>
      <c r="B6" s="53">
        <v>0.45761910668353861</v>
      </c>
    </row>
    <row r="7" spans="1:9" x14ac:dyDescent="0.3">
      <c r="A7" s="53" t="s">
        <v>24</v>
      </c>
      <c r="B7" s="53">
        <v>59.942910012109714</v>
      </c>
    </row>
    <row r="8" spans="1:9" ht="15" thickBot="1" x14ac:dyDescent="0.35">
      <c r="A8" s="54" t="s">
        <v>25</v>
      </c>
      <c r="B8" s="54">
        <v>36</v>
      </c>
    </row>
    <row r="10" spans="1:9" ht="15" thickBot="1" x14ac:dyDescent="0.35">
      <c r="A10" t="s">
        <v>26</v>
      </c>
    </row>
    <row r="11" spans="1:9" x14ac:dyDescent="0.3">
      <c r="A11" s="55"/>
      <c r="B11" s="55" t="s">
        <v>31</v>
      </c>
      <c r="C11" s="55" t="s">
        <v>32</v>
      </c>
      <c r="D11" s="55" t="s">
        <v>33</v>
      </c>
      <c r="E11" s="55" t="s">
        <v>34</v>
      </c>
      <c r="F11" s="55" t="s">
        <v>35</v>
      </c>
    </row>
    <row r="12" spans="1:9" x14ac:dyDescent="0.3">
      <c r="A12" s="53" t="s">
        <v>27</v>
      </c>
      <c r="B12" s="53">
        <v>1</v>
      </c>
      <c r="C12" s="53">
        <v>109700.01091204619</v>
      </c>
      <c r="D12" s="53">
        <v>109700.01091204619</v>
      </c>
      <c r="E12" s="53">
        <v>30.530296755086187</v>
      </c>
      <c r="F12" s="53">
        <v>3.5654151384310981E-6</v>
      </c>
    </row>
    <row r="13" spans="1:9" x14ac:dyDescent="0.3">
      <c r="A13" s="53" t="s">
        <v>28</v>
      </c>
      <c r="B13" s="53">
        <v>34</v>
      </c>
      <c r="C13" s="53">
        <v>122167.183664476</v>
      </c>
      <c r="D13" s="53">
        <v>3593.1524607198826</v>
      </c>
      <c r="E13" s="53"/>
      <c r="F13" s="53"/>
    </row>
    <row r="14" spans="1:9" ht="15" thickBot="1" x14ac:dyDescent="0.35">
      <c r="A14" s="54" t="s">
        <v>29</v>
      </c>
      <c r="B14" s="54">
        <v>35</v>
      </c>
      <c r="C14" s="54">
        <v>231867.19457652219</v>
      </c>
      <c r="D14" s="54"/>
      <c r="E14" s="54"/>
      <c r="F14" s="54"/>
    </row>
    <row r="15" spans="1:9" ht="15" thickBot="1" x14ac:dyDescent="0.35"/>
    <row r="16" spans="1:9" x14ac:dyDescent="0.3">
      <c r="A16" s="55"/>
      <c r="B16" s="55" t="s">
        <v>36</v>
      </c>
      <c r="C16" s="55" t="s">
        <v>24</v>
      </c>
      <c r="D16" s="55" t="s">
        <v>37</v>
      </c>
      <c r="E16" s="55" t="s">
        <v>38</v>
      </c>
      <c r="F16" s="55" t="s">
        <v>39</v>
      </c>
      <c r="G16" s="55" t="s">
        <v>40</v>
      </c>
      <c r="H16" s="55" t="s">
        <v>41</v>
      </c>
      <c r="I16" s="55" t="s">
        <v>42</v>
      </c>
    </row>
    <row r="17" spans="1:9" x14ac:dyDescent="0.3">
      <c r="A17" s="53" t="s">
        <v>30</v>
      </c>
      <c r="B17" s="53">
        <v>210.09227697416441</v>
      </c>
      <c r="C17" s="53">
        <v>20.404641925678604</v>
      </c>
      <c r="D17" s="53">
        <v>10.296298153106516</v>
      </c>
      <c r="E17" s="53">
        <v>5.4936413071772292E-12</v>
      </c>
      <c r="F17" s="53">
        <v>168.62505545610992</v>
      </c>
      <c r="G17" s="53">
        <v>251.55949849221889</v>
      </c>
      <c r="H17" s="53">
        <v>168.62505545610992</v>
      </c>
      <c r="I17" s="53">
        <v>251.55949849221889</v>
      </c>
    </row>
    <row r="18" spans="1:9" ht="15" thickBot="1" x14ac:dyDescent="0.35">
      <c r="A18" s="54" t="s">
        <v>43</v>
      </c>
      <c r="B18" s="54">
        <v>5.3138320490557236</v>
      </c>
      <c r="C18" s="54">
        <v>0.96170596767809757</v>
      </c>
      <c r="D18" s="54">
        <v>5.5254227670908769</v>
      </c>
      <c r="E18" s="54">
        <v>3.5654151384310854E-6</v>
      </c>
      <c r="F18" s="54">
        <v>3.3594103766638259</v>
      </c>
      <c r="G18" s="54">
        <v>7.2682537214476213</v>
      </c>
      <c r="H18" s="54">
        <v>3.3594103766638259</v>
      </c>
      <c r="I18" s="54">
        <v>7.2682537214476213</v>
      </c>
    </row>
    <row r="22" spans="1:9" x14ac:dyDescent="0.3">
      <c r="A22" t="s">
        <v>44</v>
      </c>
    </row>
    <row r="23" spans="1:9" ht="15" thickBot="1" x14ac:dyDescent="0.35"/>
    <row r="24" spans="1:9" x14ac:dyDescent="0.3">
      <c r="A24" s="55" t="s">
        <v>45</v>
      </c>
      <c r="B24" s="55" t="s">
        <v>46</v>
      </c>
      <c r="C24" s="55" t="s">
        <v>28</v>
      </c>
    </row>
    <row r="25" spans="1:9" x14ac:dyDescent="0.3">
      <c r="A25" s="53">
        <v>1</v>
      </c>
      <c r="B25" s="53">
        <v>215.40610902322013</v>
      </c>
      <c r="C25" s="53">
        <v>-41.156109023220125</v>
      </c>
    </row>
    <row r="26" spans="1:9" x14ac:dyDescent="0.3">
      <c r="A26" s="53">
        <v>2</v>
      </c>
      <c r="B26" s="53">
        <v>220.71994107227584</v>
      </c>
      <c r="C26" s="53">
        <v>26.847460201457011</v>
      </c>
    </row>
    <row r="27" spans="1:9" x14ac:dyDescent="0.3">
      <c r="A27" s="53">
        <v>3</v>
      </c>
      <c r="B27" s="53">
        <v>226.03377312133159</v>
      </c>
      <c r="C27" s="53">
        <v>9.3093268786684007</v>
      </c>
    </row>
    <row r="28" spans="1:9" x14ac:dyDescent="0.3">
      <c r="A28" s="53">
        <v>4</v>
      </c>
      <c r="B28" s="53">
        <v>231.34760517038731</v>
      </c>
      <c r="C28" s="53">
        <v>73.522771723215868</v>
      </c>
    </row>
    <row r="29" spans="1:9" x14ac:dyDescent="0.3">
      <c r="A29" s="53">
        <v>5</v>
      </c>
      <c r="B29" s="53">
        <v>236.66143721944303</v>
      </c>
      <c r="C29" s="53">
        <v>8.7671120413114352</v>
      </c>
    </row>
    <row r="30" spans="1:9" x14ac:dyDescent="0.3">
      <c r="A30" s="53">
        <v>6</v>
      </c>
      <c r="B30" s="53">
        <v>241.97526926849875</v>
      </c>
      <c r="C30" s="53">
        <v>87.89973886076362</v>
      </c>
    </row>
    <row r="31" spans="1:9" x14ac:dyDescent="0.3">
      <c r="A31" s="53">
        <v>7</v>
      </c>
      <c r="B31" s="53">
        <v>247.28910131755447</v>
      </c>
      <c r="C31" s="53">
        <v>33.253898682445481</v>
      </c>
    </row>
    <row r="32" spans="1:9" x14ac:dyDescent="0.3">
      <c r="A32" s="53">
        <v>8</v>
      </c>
      <c r="B32" s="53">
        <v>252.60293336661019</v>
      </c>
      <c r="C32" s="53">
        <v>91.168365566642166</v>
      </c>
    </row>
    <row r="33" spans="1:3" x14ac:dyDescent="0.3">
      <c r="A33" s="53">
        <v>9</v>
      </c>
      <c r="B33" s="53">
        <v>257.91676541566591</v>
      </c>
      <c r="C33" s="53">
        <v>4.2835861511914004</v>
      </c>
    </row>
    <row r="34" spans="1:3" x14ac:dyDescent="0.3">
      <c r="A34" s="53">
        <v>10</v>
      </c>
      <c r="B34" s="53">
        <v>263.23059746472165</v>
      </c>
      <c r="C34" s="53">
        <v>60.709016703543682</v>
      </c>
    </row>
    <row r="35" spans="1:3" x14ac:dyDescent="0.3">
      <c r="A35" s="53">
        <v>11</v>
      </c>
      <c r="B35" s="53">
        <v>268.54442951377735</v>
      </c>
      <c r="C35" s="53">
        <v>3.0826704862226961</v>
      </c>
    </row>
    <row r="36" spans="1:3" x14ac:dyDescent="0.3">
      <c r="A36" s="53">
        <v>12</v>
      </c>
      <c r="B36" s="53">
        <v>273.85826156283309</v>
      </c>
      <c r="C36" s="53">
        <v>36.163473507494416</v>
      </c>
    </row>
    <row r="37" spans="1:3" x14ac:dyDescent="0.3">
      <c r="A37" s="53">
        <v>13</v>
      </c>
      <c r="B37" s="53">
        <v>279.17209361188884</v>
      </c>
      <c r="C37" s="53">
        <v>-53.92209361188884</v>
      </c>
    </row>
    <row r="38" spans="1:3" x14ac:dyDescent="0.3">
      <c r="A38" s="53">
        <v>14</v>
      </c>
      <c r="B38" s="53">
        <v>284.48592566094453</v>
      </c>
      <c r="C38" s="53">
        <v>-9.1072284179228973</v>
      </c>
    </row>
    <row r="39" spans="1:3" x14ac:dyDescent="0.3">
      <c r="A39" s="53">
        <v>15</v>
      </c>
      <c r="B39" s="53">
        <v>289.79975771000028</v>
      </c>
      <c r="C39" s="53">
        <v>-63.109357710000296</v>
      </c>
    </row>
    <row r="40" spans="1:3" x14ac:dyDescent="0.3">
      <c r="A40" s="53">
        <v>16</v>
      </c>
      <c r="B40" s="53">
        <v>295.11358975905597</v>
      </c>
      <c r="C40" s="53">
        <v>-31.921817976282568</v>
      </c>
    </row>
    <row r="41" spans="1:3" x14ac:dyDescent="0.3">
      <c r="A41" s="53">
        <v>17</v>
      </c>
      <c r="B41" s="53">
        <v>300.42742180811172</v>
      </c>
      <c r="C41" s="53">
        <v>-108.45452662481728</v>
      </c>
    </row>
    <row r="42" spans="1:3" x14ac:dyDescent="0.3">
      <c r="A42" s="53">
        <v>18</v>
      </c>
      <c r="B42" s="53">
        <v>305.74125385716741</v>
      </c>
      <c r="C42" s="53">
        <v>-62.067434830730662</v>
      </c>
    </row>
    <row r="43" spans="1:3" x14ac:dyDescent="0.3">
      <c r="A43" s="53">
        <v>19</v>
      </c>
      <c r="B43" s="53">
        <v>311.05508590622316</v>
      </c>
      <c r="C43" s="53">
        <v>-99.93108590622316</v>
      </c>
    </row>
    <row r="44" spans="1:3" x14ac:dyDescent="0.3">
      <c r="A44" s="53">
        <v>20</v>
      </c>
      <c r="B44" s="53">
        <v>316.3689179552789</v>
      </c>
      <c r="C44" s="53">
        <v>-54.907482118353698</v>
      </c>
    </row>
    <row r="45" spans="1:3" x14ac:dyDescent="0.3">
      <c r="A45" s="53">
        <v>21</v>
      </c>
      <c r="B45" s="53">
        <v>321.68275000433459</v>
      </c>
      <c r="C45" s="53">
        <v>-113.23986236815625</v>
      </c>
    </row>
    <row r="46" spans="1:3" x14ac:dyDescent="0.3">
      <c r="A46" s="53">
        <v>22</v>
      </c>
      <c r="B46" s="53">
        <v>326.99658205339034</v>
      </c>
      <c r="C46" s="53">
        <v>-42.193300963366312</v>
      </c>
    </row>
    <row r="47" spans="1:3" x14ac:dyDescent="0.3">
      <c r="A47" s="53">
        <v>23</v>
      </c>
      <c r="B47" s="53">
        <v>332.31041410244603</v>
      </c>
      <c r="C47" s="53">
        <v>-71.00451410244608</v>
      </c>
    </row>
    <row r="48" spans="1:3" x14ac:dyDescent="0.3">
      <c r="A48" s="53">
        <v>24</v>
      </c>
      <c r="B48" s="53">
        <v>337.62424615150178</v>
      </c>
      <c r="C48" s="53">
        <v>0.55970881839448339</v>
      </c>
    </row>
    <row r="49" spans="1:3" x14ac:dyDescent="0.3">
      <c r="A49" s="53">
        <v>25</v>
      </c>
      <c r="B49" s="53">
        <v>342.93807820055747</v>
      </c>
      <c r="C49" s="53">
        <v>-66.68807820055747</v>
      </c>
    </row>
    <row r="50" spans="1:3" x14ac:dyDescent="0.3">
      <c r="A50" s="53">
        <v>26</v>
      </c>
      <c r="B50" s="53">
        <v>348.25191024961322</v>
      </c>
      <c r="C50" s="53">
        <v>30.761529242599977</v>
      </c>
    </row>
    <row r="51" spans="1:3" x14ac:dyDescent="0.3">
      <c r="A51" s="53">
        <v>27</v>
      </c>
      <c r="B51" s="53">
        <v>353.56574229866897</v>
      </c>
      <c r="C51" s="53">
        <v>-2.9833422986690721</v>
      </c>
    </row>
    <row r="52" spans="1:3" x14ac:dyDescent="0.3">
      <c r="A52" s="53">
        <v>28</v>
      </c>
      <c r="B52" s="53">
        <v>358.87957434772466</v>
      </c>
      <c r="C52" s="53">
        <v>79.416692244115893</v>
      </c>
    </row>
    <row r="53" spans="1:3" x14ac:dyDescent="0.3">
      <c r="A53" s="53">
        <v>29</v>
      </c>
      <c r="B53" s="53">
        <v>364.1934063967804</v>
      </c>
      <c r="C53" s="53">
        <v>-14.166347911970661</v>
      </c>
    </row>
    <row r="54" spans="1:3" x14ac:dyDescent="0.3">
      <c r="A54" s="53">
        <v>30</v>
      </c>
      <c r="B54" s="53">
        <v>369.50723844583615</v>
      </c>
      <c r="C54" s="53">
        <v>83.629298164735815</v>
      </c>
    </row>
    <row r="55" spans="1:3" x14ac:dyDescent="0.3">
      <c r="A55" s="53">
        <v>31</v>
      </c>
      <c r="B55" s="53">
        <v>374.82107049489184</v>
      </c>
      <c r="C55" s="53">
        <v>29.360129505108148</v>
      </c>
    </row>
    <row r="56" spans="1:3" x14ac:dyDescent="0.3">
      <c r="A56" s="53">
        <v>32</v>
      </c>
      <c r="B56" s="53">
        <v>380.13490254394753</v>
      </c>
      <c r="C56" s="53">
        <v>93.557591517967694</v>
      </c>
    </row>
    <row r="57" spans="1:3" x14ac:dyDescent="0.3">
      <c r="A57" s="53">
        <v>33</v>
      </c>
      <c r="B57" s="53">
        <v>385.44873459300328</v>
      </c>
      <c r="C57" s="53">
        <v>-22.477706086817932</v>
      </c>
    </row>
    <row r="58" spans="1:3" x14ac:dyDescent="0.3">
      <c r="A58" s="53">
        <v>34</v>
      </c>
      <c r="B58" s="53">
        <v>390.76256664205903</v>
      </c>
      <c r="C58" s="53">
        <v>68.578403483421482</v>
      </c>
    </row>
    <row r="59" spans="1:3" x14ac:dyDescent="0.3">
      <c r="A59" s="53">
        <v>35</v>
      </c>
      <c r="B59" s="53">
        <v>396.07639869111472</v>
      </c>
      <c r="C59" s="53">
        <v>-7.969198691114741</v>
      </c>
    </row>
    <row r="60" spans="1:3" ht="15" thickBot="1" x14ac:dyDescent="0.35">
      <c r="A60" s="54">
        <v>36</v>
      </c>
      <c r="B60" s="54">
        <v>401.39023074017047</v>
      </c>
      <c r="C60" s="54">
        <v>44.42871306323849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6290-E816-4147-8C2E-61C9EE4BF7F2}">
  <dimension ref="A1:I60"/>
  <sheetViews>
    <sheetView tabSelected="1" workbookViewId="0">
      <selection activeCell="D6" sqref="D6"/>
    </sheetView>
  </sheetViews>
  <sheetFormatPr baseColWidth="10" defaultRowHeight="14.4" x14ac:dyDescent="0.3"/>
  <cols>
    <col min="2" max="2" width="16.5546875" bestFit="1" customWidth="1"/>
    <col min="3" max="3" width="17.33203125" bestFit="1" customWidth="1"/>
    <col min="4" max="4" width="23.33203125" bestFit="1" customWidth="1"/>
    <col min="5" max="5" width="12" bestFit="1" customWidth="1"/>
    <col min="6" max="6" width="14.88671875" bestFit="1" customWidth="1"/>
  </cols>
  <sheetData>
    <row r="1" spans="1:9" x14ac:dyDescent="0.3">
      <c r="A1" t="s">
        <v>19</v>
      </c>
    </row>
    <row r="2" spans="1:9" ht="15" thickBot="1" x14ac:dyDescent="0.35"/>
    <row r="3" spans="1:9" x14ac:dyDescent="0.3">
      <c r="A3" s="56" t="s">
        <v>20</v>
      </c>
      <c r="B3" s="56"/>
    </row>
    <row r="4" spans="1:9" x14ac:dyDescent="0.3">
      <c r="A4" s="53" t="s">
        <v>21</v>
      </c>
      <c r="B4" s="53">
        <v>0.68783406693434246</v>
      </c>
    </row>
    <row r="5" spans="1:9" x14ac:dyDescent="0.3">
      <c r="A5" s="53" t="s">
        <v>22</v>
      </c>
      <c r="B5" s="53">
        <v>0.47311570363543748</v>
      </c>
    </row>
    <row r="6" spans="1:9" x14ac:dyDescent="0.3">
      <c r="A6" s="53" t="s">
        <v>23</v>
      </c>
      <c r="B6" s="53">
        <v>0.45761910668353861</v>
      </c>
    </row>
    <row r="7" spans="1:9" x14ac:dyDescent="0.3">
      <c r="A7" s="53" t="s">
        <v>24</v>
      </c>
      <c r="B7" s="53">
        <v>59.942910012109714</v>
      </c>
    </row>
    <row r="8" spans="1:9" ht="15" thickBot="1" x14ac:dyDescent="0.35">
      <c r="A8" s="54" t="s">
        <v>25</v>
      </c>
      <c r="B8" s="54">
        <v>36</v>
      </c>
    </row>
    <row r="10" spans="1:9" ht="15" thickBot="1" x14ac:dyDescent="0.35">
      <c r="A10" t="s">
        <v>26</v>
      </c>
    </row>
    <row r="11" spans="1:9" x14ac:dyDescent="0.3">
      <c r="A11" s="55"/>
      <c r="B11" s="55" t="s">
        <v>31</v>
      </c>
      <c r="C11" s="55" t="s">
        <v>32</v>
      </c>
      <c r="D11" s="55" t="s">
        <v>33</v>
      </c>
      <c r="E11" s="55" t="s">
        <v>34</v>
      </c>
      <c r="F11" s="55" t="s">
        <v>35</v>
      </c>
    </row>
    <row r="12" spans="1:9" x14ac:dyDescent="0.3">
      <c r="A12" s="53" t="s">
        <v>27</v>
      </c>
      <c r="B12" s="53">
        <v>1</v>
      </c>
      <c r="C12" s="53">
        <v>109700.01091204619</v>
      </c>
      <c r="D12" s="53">
        <v>109700.01091204619</v>
      </c>
      <c r="E12" s="53">
        <v>30.530296755086187</v>
      </c>
      <c r="F12" s="53">
        <v>3.5654151384310981E-6</v>
      </c>
    </row>
    <row r="13" spans="1:9" x14ac:dyDescent="0.3">
      <c r="A13" s="53" t="s">
        <v>28</v>
      </c>
      <c r="B13" s="53">
        <v>34</v>
      </c>
      <c r="C13" s="53">
        <v>122167.183664476</v>
      </c>
      <c r="D13" s="53">
        <v>3593.1524607198826</v>
      </c>
      <c r="E13" s="53"/>
      <c r="F13" s="53"/>
    </row>
    <row r="14" spans="1:9" ht="15" thickBot="1" x14ac:dyDescent="0.35">
      <c r="A14" s="54" t="s">
        <v>29</v>
      </c>
      <c r="B14" s="54">
        <v>35</v>
      </c>
      <c r="C14" s="54">
        <v>231867.19457652219</v>
      </c>
      <c r="D14" s="54"/>
      <c r="E14" s="54"/>
      <c r="F14" s="54"/>
    </row>
    <row r="15" spans="1:9" ht="15" thickBot="1" x14ac:dyDescent="0.35"/>
    <row r="16" spans="1:9" x14ac:dyDescent="0.3">
      <c r="A16" s="55"/>
      <c r="B16" s="55" t="s">
        <v>36</v>
      </c>
      <c r="C16" s="55" t="s">
        <v>24</v>
      </c>
      <c r="D16" s="55" t="s">
        <v>37</v>
      </c>
      <c r="E16" s="55" t="s">
        <v>38</v>
      </c>
      <c r="F16" s="55" t="s">
        <v>39</v>
      </c>
      <c r="G16" s="55" t="s">
        <v>40</v>
      </c>
      <c r="H16" s="55" t="s">
        <v>41</v>
      </c>
      <c r="I16" s="55" t="s">
        <v>42</v>
      </c>
    </row>
    <row r="17" spans="1:9" x14ac:dyDescent="0.3">
      <c r="A17" s="53" t="s">
        <v>30</v>
      </c>
      <c r="B17" s="53">
        <v>210.09227697416441</v>
      </c>
      <c r="C17" s="53">
        <v>20.404641925678604</v>
      </c>
      <c r="D17" s="53">
        <v>10.296298153106516</v>
      </c>
      <c r="E17" s="53">
        <v>5.4936413071772292E-12</v>
      </c>
      <c r="F17" s="53">
        <v>168.62505545610992</v>
      </c>
      <c r="G17" s="53">
        <v>251.55949849221889</v>
      </c>
      <c r="H17" s="53">
        <v>168.62505545610992</v>
      </c>
      <c r="I17" s="53">
        <v>251.55949849221889</v>
      </c>
    </row>
    <row r="18" spans="1:9" ht="15" thickBot="1" x14ac:dyDescent="0.35">
      <c r="A18" s="54" t="s">
        <v>43</v>
      </c>
      <c r="B18" s="54">
        <v>5.3138320490557236</v>
      </c>
      <c r="C18" s="54">
        <v>0.96170596767809757</v>
      </c>
      <c r="D18" s="54">
        <v>5.5254227670908769</v>
      </c>
      <c r="E18" s="54">
        <v>3.5654151384310854E-6</v>
      </c>
      <c r="F18" s="54">
        <v>3.3594103766638259</v>
      </c>
      <c r="G18" s="54">
        <v>7.2682537214476213</v>
      </c>
      <c r="H18" s="54">
        <v>3.3594103766638259</v>
      </c>
      <c r="I18" s="54">
        <v>7.2682537214476213</v>
      </c>
    </row>
    <row r="22" spans="1:9" x14ac:dyDescent="0.3">
      <c r="A22" t="s">
        <v>44</v>
      </c>
    </row>
    <row r="23" spans="1:9" ht="15" thickBot="1" x14ac:dyDescent="0.35"/>
    <row r="24" spans="1:9" x14ac:dyDescent="0.3">
      <c r="A24" s="55" t="s">
        <v>45</v>
      </c>
      <c r="B24" s="55" t="s">
        <v>46</v>
      </c>
      <c r="C24" s="55" t="s">
        <v>28</v>
      </c>
    </row>
    <row r="25" spans="1:9" x14ac:dyDescent="0.3">
      <c r="A25" s="53">
        <v>1</v>
      </c>
      <c r="B25" s="53">
        <v>215.40610902322013</v>
      </c>
      <c r="C25" s="53">
        <v>-41.156109023220125</v>
      </c>
    </row>
    <row r="26" spans="1:9" x14ac:dyDescent="0.3">
      <c r="A26" s="53">
        <v>2</v>
      </c>
      <c r="B26" s="53">
        <v>220.71994107227584</v>
      </c>
      <c r="C26" s="53">
        <v>26.847460201457011</v>
      </c>
    </row>
    <row r="27" spans="1:9" x14ac:dyDescent="0.3">
      <c r="A27" s="53">
        <v>3</v>
      </c>
      <c r="B27" s="53">
        <v>226.03377312133159</v>
      </c>
      <c r="C27" s="53">
        <v>9.3093268786684007</v>
      </c>
    </row>
    <row r="28" spans="1:9" x14ac:dyDescent="0.3">
      <c r="A28" s="53">
        <v>4</v>
      </c>
      <c r="B28" s="53">
        <v>231.34760517038731</v>
      </c>
      <c r="C28" s="53">
        <v>73.522771723215868</v>
      </c>
    </row>
    <row r="29" spans="1:9" x14ac:dyDescent="0.3">
      <c r="A29" s="53">
        <v>5</v>
      </c>
      <c r="B29" s="53">
        <v>236.66143721944303</v>
      </c>
      <c r="C29" s="53">
        <v>8.7671120413114352</v>
      </c>
    </row>
    <row r="30" spans="1:9" x14ac:dyDescent="0.3">
      <c r="A30" s="53">
        <v>6</v>
      </c>
      <c r="B30" s="53">
        <v>241.97526926849875</v>
      </c>
      <c r="C30" s="53">
        <v>87.89973886076362</v>
      </c>
    </row>
    <row r="31" spans="1:9" x14ac:dyDescent="0.3">
      <c r="A31" s="53">
        <v>7</v>
      </c>
      <c r="B31" s="53">
        <v>247.28910131755447</v>
      </c>
      <c r="C31" s="53">
        <v>33.253898682445481</v>
      </c>
    </row>
    <row r="32" spans="1:9" x14ac:dyDescent="0.3">
      <c r="A32" s="53">
        <v>8</v>
      </c>
      <c r="B32" s="53">
        <v>252.60293336661019</v>
      </c>
      <c r="C32" s="53">
        <v>91.168365566642166</v>
      </c>
    </row>
    <row r="33" spans="1:3" x14ac:dyDescent="0.3">
      <c r="A33" s="53">
        <v>9</v>
      </c>
      <c r="B33" s="53">
        <v>257.91676541566591</v>
      </c>
      <c r="C33" s="53">
        <v>4.2835861511914004</v>
      </c>
    </row>
    <row r="34" spans="1:3" x14ac:dyDescent="0.3">
      <c r="A34" s="53">
        <v>10</v>
      </c>
      <c r="B34" s="53">
        <v>263.23059746472165</v>
      </c>
      <c r="C34" s="53">
        <v>60.709016703543682</v>
      </c>
    </row>
    <row r="35" spans="1:3" x14ac:dyDescent="0.3">
      <c r="A35" s="53">
        <v>11</v>
      </c>
      <c r="B35" s="53">
        <v>268.54442951377735</v>
      </c>
      <c r="C35" s="53">
        <v>3.0826704862226961</v>
      </c>
    </row>
    <row r="36" spans="1:3" x14ac:dyDescent="0.3">
      <c r="A36" s="53">
        <v>12</v>
      </c>
      <c r="B36" s="53">
        <v>273.85826156283309</v>
      </c>
      <c r="C36" s="53">
        <v>36.163473507494416</v>
      </c>
    </row>
    <row r="37" spans="1:3" x14ac:dyDescent="0.3">
      <c r="A37" s="53">
        <v>13</v>
      </c>
      <c r="B37" s="53">
        <v>279.17209361188884</v>
      </c>
      <c r="C37" s="53">
        <v>-53.92209361188884</v>
      </c>
    </row>
    <row r="38" spans="1:3" x14ac:dyDescent="0.3">
      <c r="A38" s="53">
        <v>14</v>
      </c>
      <c r="B38" s="53">
        <v>284.48592566094453</v>
      </c>
      <c r="C38" s="53">
        <v>-9.1072284179228973</v>
      </c>
    </row>
    <row r="39" spans="1:3" x14ac:dyDescent="0.3">
      <c r="A39" s="53">
        <v>15</v>
      </c>
      <c r="B39" s="53">
        <v>289.79975771000028</v>
      </c>
      <c r="C39" s="53">
        <v>-63.109357710000296</v>
      </c>
    </row>
    <row r="40" spans="1:3" x14ac:dyDescent="0.3">
      <c r="A40" s="53">
        <v>16</v>
      </c>
      <c r="B40" s="53">
        <v>295.11358975905597</v>
      </c>
      <c r="C40" s="53">
        <v>-31.921817976282568</v>
      </c>
    </row>
    <row r="41" spans="1:3" x14ac:dyDescent="0.3">
      <c r="A41" s="53">
        <v>17</v>
      </c>
      <c r="B41" s="53">
        <v>300.42742180811172</v>
      </c>
      <c r="C41" s="53">
        <v>-108.45452662481728</v>
      </c>
    </row>
    <row r="42" spans="1:3" x14ac:dyDescent="0.3">
      <c r="A42" s="53">
        <v>18</v>
      </c>
      <c r="B42" s="53">
        <v>305.74125385716741</v>
      </c>
      <c r="C42" s="53">
        <v>-62.067434830730662</v>
      </c>
    </row>
    <row r="43" spans="1:3" x14ac:dyDescent="0.3">
      <c r="A43" s="53">
        <v>19</v>
      </c>
      <c r="B43" s="53">
        <v>311.05508590622316</v>
      </c>
      <c r="C43" s="53">
        <v>-99.93108590622316</v>
      </c>
    </row>
    <row r="44" spans="1:3" x14ac:dyDescent="0.3">
      <c r="A44" s="53">
        <v>20</v>
      </c>
      <c r="B44" s="53">
        <v>316.3689179552789</v>
      </c>
      <c r="C44" s="53">
        <v>-54.907482118353698</v>
      </c>
    </row>
    <row r="45" spans="1:3" x14ac:dyDescent="0.3">
      <c r="A45" s="53">
        <v>21</v>
      </c>
      <c r="B45" s="53">
        <v>321.68275000433459</v>
      </c>
      <c r="C45" s="53">
        <v>-113.23986236815625</v>
      </c>
    </row>
    <row r="46" spans="1:3" x14ac:dyDescent="0.3">
      <c r="A46" s="53">
        <v>22</v>
      </c>
      <c r="B46" s="53">
        <v>326.99658205339034</v>
      </c>
      <c r="C46" s="53">
        <v>-42.193300963366312</v>
      </c>
    </row>
    <row r="47" spans="1:3" x14ac:dyDescent="0.3">
      <c r="A47" s="53">
        <v>23</v>
      </c>
      <c r="B47" s="53">
        <v>332.31041410244603</v>
      </c>
      <c r="C47" s="53">
        <v>-71.00451410244608</v>
      </c>
    </row>
    <row r="48" spans="1:3" x14ac:dyDescent="0.3">
      <c r="A48" s="53">
        <v>24</v>
      </c>
      <c r="B48" s="53">
        <v>337.62424615150178</v>
      </c>
      <c r="C48" s="53">
        <v>0.55970881839448339</v>
      </c>
    </row>
    <row r="49" spans="1:3" x14ac:dyDescent="0.3">
      <c r="A49" s="53">
        <v>25</v>
      </c>
      <c r="B49" s="53">
        <v>342.93807820055747</v>
      </c>
      <c r="C49" s="53">
        <v>-66.68807820055747</v>
      </c>
    </row>
    <row r="50" spans="1:3" x14ac:dyDescent="0.3">
      <c r="A50" s="53">
        <v>26</v>
      </c>
      <c r="B50" s="53">
        <v>348.25191024961322</v>
      </c>
      <c r="C50" s="53">
        <v>30.761529242599977</v>
      </c>
    </row>
    <row r="51" spans="1:3" x14ac:dyDescent="0.3">
      <c r="A51" s="53">
        <v>27</v>
      </c>
      <c r="B51" s="53">
        <v>353.56574229866897</v>
      </c>
      <c r="C51" s="53">
        <v>-2.9833422986690721</v>
      </c>
    </row>
    <row r="52" spans="1:3" x14ac:dyDescent="0.3">
      <c r="A52" s="53">
        <v>28</v>
      </c>
      <c r="B52" s="53">
        <v>358.87957434772466</v>
      </c>
      <c r="C52" s="53">
        <v>79.416692244115893</v>
      </c>
    </row>
    <row r="53" spans="1:3" x14ac:dyDescent="0.3">
      <c r="A53" s="53">
        <v>29</v>
      </c>
      <c r="B53" s="53">
        <v>364.1934063967804</v>
      </c>
      <c r="C53" s="53">
        <v>-14.166347911970661</v>
      </c>
    </row>
    <row r="54" spans="1:3" x14ac:dyDescent="0.3">
      <c r="A54" s="53">
        <v>30</v>
      </c>
      <c r="B54" s="53">
        <v>369.50723844583615</v>
      </c>
      <c r="C54" s="53">
        <v>83.629298164735815</v>
      </c>
    </row>
    <row r="55" spans="1:3" x14ac:dyDescent="0.3">
      <c r="A55" s="53">
        <v>31</v>
      </c>
      <c r="B55" s="53">
        <v>374.82107049489184</v>
      </c>
      <c r="C55" s="53">
        <v>29.360129505108148</v>
      </c>
    </row>
    <row r="56" spans="1:3" x14ac:dyDescent="0.3">
      <c r="A56" s="53">
        <v>32</v>
      </c>
      <c r="B56" s="53">
        <v>380.13490254394753</v>
      </c>
      <c r="C56" s="53">
        <v>93.557591517967694</v>
      </c>
    </row>
    <row r="57" spans="1:3" x14ac:dyDescent="0.3">
      <c r="A57" s="53">
        <v>33</v>
      </c>
      <c r="B57" s="53">
        <v>385.44873459300328</v>
      </c>
      <c r="C57" s="53">
        <v>-22.477706086817932</v>
      </c>
    </row>
    <row r="58" spans="1:3" x14ac:dyDescent="0.3">
      <c r="A58" s="53">
        <v>34</v>
      </c>
      <c r="B58" s="53">
        <v>390.76256664205903</v>
      </c>
      <c r="C58" s="53">
        <v>68.578403483421482</v>
      </c>
    </row>
    <row r="59" spans="1:3" x14ac:dyDescent="0.3">
      <c r="A59" s="53">
        <v>35</v>
      </c>
      <c r="B59" s="53">
        <v>396.07639869111472</v>
      </c>
      <c r="C59" s="53">
        <v>-7.969198691114741</v>
      </c>
    </row>
    <row r="60" spans="1:3" ht="15" thickBot="1" x14ac:dyDescent="0.35">
      <c r="A60" s="54">
        <v>36</v>
      </c>
      <c r="B60" s="54">
        <v>401.39023074017047</v>
      </c>
      <c r="C60" s="54">
        <v>44.42871306323849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41"/>
  <sheetViews>
    <sheetView zoomScale="115" zoomScaleNormal="115" workbookViewId="0">
      <selection activeCell="E3" sqref="E3:E11"/>
    </sheetView>
  </sheetViews>
  <sheetFormatPr baseColWidth="10" defaultRowHeight="14.4" x14ac:dyDescent="0.3"/>
  <cols>
    <col min="3" max="3" width="16" customWidth="1"/>
    <col min="4" max="4" width="14.109375" customWidth="1"/>
  </cols>
  <sheetData>
    <row r="2" spans="1:6" s="6" customFormat="1" ht="28.8" x14ac:dyDescent="0.25">
      <c r="A2" s="7" t="s">
        <v>10</v>
      </c>
      <c r="B2" s="7" t="s">
        <v>9</v>
      </c>
      <c r="C2" s="7" t="s">
        <v>11</v>
      </c>
      <c r="D2" s="7" t="s">
        <v>18</v>
      </c>
      <c r="E2" s="49"/>
      <c r="F2" s="49"/>
    </row>
    <row r="3" spans="1:6" ht="14.4" customHeight="1" x14ac:dyDescent="0.3">
      <c r="A3" s="51">
        <v>37894</v>
      </c>
      <c r="B3" s="8">
        <v>1</v>
      </c>
      <c r="C3" s="52">
        <v>174.25</v>
      </c>
      <c r="D3">
        <f>5.3138*(B3)+210.09</f>
        <v>215.40379999999999</v>
      </c>
      <c r="E3" s="59">
        <f>C3-D3</f>
        <v>-41.15379999999999</v>
      </c>
      <c r="F3" s="50"/>
    </row>
    <row r="4" spans="1:6" x14ac:dyDescent="0.3">
      <c r="A4" s="9">
        <v>37986</v>
      </c>
      <c r="B4" s="2">
        <v>2</v>
      </c>
      <c r="C4" s="4">
        <v>247.56740127373286</v>
      </c>
      <c r="D4">
        <f t="shared" ref="D4:D41" si="0">5.3138*(B4)+210.09</f>
        <v>220.7176</v>
      </c>
      <c r="E4" s="59">
        <f t="shared" ref="E4:E41" si="1">C4-D4</f>
        <v>26.849801273732851</v>
      </c>
    </row>
    <row r="5" spans="1:6" x14ac:dyDescent="0.3">
      <c r="A5" s="9">
        <v>38077</v>
      </c>
      <c r="B5" s="2">
        <v>3</v>
      </c>
      <c r="C5" s="4">
        <v>235.34309999999999</v>
      </c>
      <c r="D5">
        <f t="shared" si="0"/>
        <v>226.03139999999999</v>
      </c>
      <c r="E5" s="59">
        <f t="shared" si="1"/>
        <v>9.3117000000000019</v>
      </c>
    </row>
    <row r="6" spans="1:6" x14ac:dyDescent="0.3">
      <c r="A6" s="9">
        <v>38168</v>
      </c>
      <c r="B6" s="2">
        <v>4</v>
      </c>
      <c r="C6" s="4">
        <v>304.87037689360318</v>
      </c>
      <c r="D6">
        <f t="shared" si="0"/>
        <v>231.34520000000001</v>
      </c>
      <c r="E6" s="59">
        <f t="shared" si="1"/>
        <v>73.525176893603174</v>
      </c>
    </row>
    <row r="7" spans="1:6" x14ac:dyDescent="0.3">
      <c r="A7" s="9">
        <v>38260</v>
      </c>
      <c r="B7" s="2">
        <v>5</v>
      </c>
      <c r="C7" s="4">
        <v>245.42854926075447</v>
      </c>
      <c r="D7">
        <f t="shared" si="0"/>
        <v>236.65899999999999</v>
      </c>
      <c r="E7" s="59">
        <f t="shared" si="1"/>
        <v>8.7695492607544736</v>
      </c>
    </row>
    <row r="8" spans="1:6" x14ac:dyDescent="0.3">
      <c r="A8" s="9">
        <v>38352</v>
      </c>
      <c r="B8" s="2">
        <v>6</v>
      </c>
      <c r="C8" s="4">
        <v>329.87500812926237</v>
      </c>
      <c r="D8">
        <f t="shared" si="0"/>
        <v>241.97280000000001</v>
      </c>
      <c r="E8" s="59">
        <f t="shared" si="1"/>
        <v>87.902208129262362</v>
      </c>
    </row>
    <row r="9" spans="1:6" x14ac:dyDescent="0.3">
      <c r="A9" s="9">
        <v>38442</v>
      </c>
      <c r="B9" s="2">
        <v>7</v>
      </c>
      <c r="C9" s="4">
        <v>280.54299999999995</v>
      </c>
      <c r="D9">
        <f t="shared" si="0"/>
        <v>247.28659999999999</v>
      </c>
      <c r="E9" s="59">
        <f t="shared" si="1"/>
        <v>33.256399999999957</v>
      </c>
    </row>
    <row r="10" spans="1:6" x14ac:dyDescent="0.3">
      <c r="A10" s="9">
        <v>38533</v>
      </c>
      <c r="B10" s="2">
        <v>8</v>
      </c>
      <c r="C10" s="4">
        <v>343.77129893325235</v>
      </c>
      <c r="D10">
        <f t="shared" si="0"/>
        <v>252.60040000000001</v>
      </c>
      <c r="E10" s="59">
        <f t="shared" si="1"/>
        <v>91.170898933252346</v>
      </c>
    </row>
    <row r="11" spans="1:6" x14ac:dyDescent="0.3">
      <c r="A11" s="9">
        <v>38625</v>
      </c>
      <c r="B11" s="2">
        <v>9</v>
      </c>
      <c r="C11" s="4">
        <v>262.20035156685731</v>
      </c>
      <c r="D11">
        <f t="shared" si="0"/>
        <v>257.91419999999999</v>
      </c>
      <c r="E11" s="59">
        <f t="shared" si="1"/>
        <v>4.2861515668573134</v>
      </c>
    </row>
    <row r="12" spans="1:6" x14ac:dyDescent="0.3">
      <c r="A12" s="9">
        <v>38717</v>
      </c>
      <c r="B12" s="2">
        <v>10</v>
      </c>
      <c r="C12" s="4">
        <v>323.93961416826534</v>
      </c>
      <c r="D12">
        <f t="shared" si="0"/>
        <v>263.22800000000001</v>
      </c>
      <c r="E12" s="59">
        <f t="shared" si="1"/>
        <v>60.711614168265328</v>
      </c>
    </row>
    <row r="13" spans="1:6" x14ac:dyDescent="0.3">
      <c r="A13" s="9">
        <v>38807</v>
      </c>
      <c r="B13" s="2">
        <v>11</v>
      </c>
      <c r="C13" s="4">
        <v>271.62710000000004</v>
      </c>
      <c r="D13">
        <f t="shared" si="0"/>
        <v>268.54180000000002</v>
      </c>
      <c r="E13" s="59">
        <f t="shared" si="1"/>
        <v>3.0853000000000179</v>
      </c>
    </row>
    <row r="14" spans="1:6" x14ac:dyDescent="0.3">
      <c r="A14" s="9">
        <v>38898</v>
      </c>
      <c r="B14" s="2">
        <v>12</v>
      </c>
      <c r="C14" s="4">
        <v>310.02173507032751</v>
      </c>
      <c r="D14">
        <f t="shared" si="0"/>
        <v>273.85559999999998</v>
      </c>
      <c r="E14" s="59">
        <f t="shared" si="1"/>
        <v>36.166135070327528</v>
      </c>
    </row>
    <row r="15" spans="1:6" x14ac:dyDescent="0.3">
      <c r="A15" s="9">
        <v>38990</v>
      </c>
      <c r="B15" s="2">
        <v>13</v>
      </c>
      <c r="C15" s="4">
        <v>225.25</v>
      </c>
      <c r="D15">
        <f t="shared" si="0"/>
        <v>279.1694</v>
      </c>
      <c r="E15" s="59">
        <f t="shared" si="1"/>
        <v>-53.919399999999996</v>
      </c>
    </row>
    <row r="16" spans="1:6" x14ac:dyDescent="0.3">
      <c r="A16" s="9">
        <v>39082</v>
      </c>
      <c r="B16" s="2">
        <v>14</v>
      </c>
      <c r="C16" s="4">
        <v>275.37869724302163</v>
      </c>
      <c r="D16">
        <f t="shared" si="0"/>
        <v>284.48320000000001</v>
      </c>
      <c r="E16" s="59">
        <f t="shared" si="1"/>
        <v>-9.104502756978377</v>
      </c>
    </row>
    <row r="17" spans="1:5" x14ac:dyDescent="0.3">
      <c r="A17" s="9">
        <v>39172</v>
      </c>
      <c r="B17" s="2">
        <v>15</v>
      </c>
      <c r="C17" s="4">
        <v>226.69039999999998</v>
      </c>
      <c r="D17">
        <f t="shared" si="0"/>
        <v>289.79700000000003</v>
      </c>
      <c r="E17" s="59">
        <f t="shared" si="1"/>
        <v>-63.106600000000043</v>
      </c>
    </row>
    <row r="18" spans="1:5" x14ac:dyDescent="0.3">
      <c r="A18" s="9">
        <v>39263</v>
      </c>
      <c r="B18" s="2">
        <v>16</v>
      </c>
      <c r="C18" s="4">
        <v>263.1917717827734</v>
      </c>
      <c r="D18">
        <f t="shared" si="0"/>
        <v>295.11079999999998</v>
      </c>
      <c r="E18" s="59">
        <f t="shared" si="1"/>
        <v>-31.919028217226582</v>
      </c>
    </row>
    <row r="19" spans="1:5" x14ac:dyDescent="0.3">
      <c r="A19" s="9">
        <v>39355</v>
      </c>
      <c r="B19" s="2">
        <v>17</v>
      </c>
      <c r="C19" s="4">
        <v>191.97289518329444</v>
      </c>
      <c r="D19">
        <f t="shared" si="0"/>
        <v>300.4246</v>
      </c>
      <c r="E19" s="59">
        <f t="shared" si="1"/>
        <v>-108.45170481670556</v>
      </c>
    </row>
    <row r="20" spans="1:5" x14ac:dyDescent="0.3">
      <c r="A20" s="9">
        <v>39447</v>
      </c>
      <c r="B20" s="2">
        <v>18</v>
      </c>
      <c r="C20" s="4">
        <v>243.67381902643675</v>
      </c>
      <c r="D20">
        <f t="shared" si="0"/>
        <v>305.73840000000001</v>
      </c>
      <c r="E20" s="59">
        <f t="shared" si="1"/>
        <v>-62.064580973563267</v>
      </c>
    </row>
    <row r="21" spans="1:5" x14ac:dyDescent="0.3">
      <c r="A21" s="9">
        <v>39538</v>
      </c>
      <c r="B21" s="2">
        <v>19</v>
      </c>
      <c r="C21" s="4">
        <v>211.124</v>
      </c>
      <c r="D21">
        <f t="shared" si="0"/>
        <v>311.05219999999997</v>
      </c>
      <c r="E21" s="59">
        <f t="shared" si="1"/>
        <v>-99.928199999999975</v>
      </c>
    </row>
    <row r="22" spans="1:5" x14ac:dyDescent="0.3">
      <c r="A22" s="9">
        <v>39629</v>
      </c>
      <c r="B22" s="2">
        <v>20</v>
      </c>
      <c r="C22" s="4">
        <v>261.4614358369252</v>
      </c>
      <c r="D22">
        <f t="shared" si="0"/>
        <v>316.36599999999999</v>
      </c>
      <c r="E22" s="59">
        <f t="shared" si="1"/>
        <v>-54.904564163074781</v>
      </c>
    </row>
    <row r="23" spans="1:5" x14ac:dyDescent="0.3">
      <c r="A23" s="9">
        <v>39721</v>
      </c>
      <c r="B23" s="2">
        <v>21</v>
      </c>
      <c r="C23" s="4">
        <v>208.44288763617834</v>
      </c>
      <c r="D23">
        <f t="shared" si="0"/>
        <v>321.6798</v>
      </c>
      <c r="E23" s="59">
        <f t="shared" si="1"/>
        <v>-113.23691236382166</v>
      </c>
    </row>
    <row r="24" spans="1:5" x14ac:dyDescent="0.3">
      <c r="A24" s="9">
        <v>39813</v>
      </c>
      <c r="B24" s="2">
        <v>22</v>
      </c>
      <c r="C24" s="4">
        <v>284.80328109002403</v>
      </c>
      <c r="D24">
        <f t="shared" si="0"/>
        <v>326.99360000000001</v>
      </c>
      <c r="E24" s="59">
        <f t="shared" si="1"/>
        <v>-42.190318909975986</v>
      </c>
    </row>
    <row r="25" spans="1:5" x14ac:dyDescent="0.3">
      <c r="A25" s="9">
        <v>39903</v>
      </c>
      <c r="B25" s="2">
        <v>23</v>
      </c>
      <c r="C25" s="4">
        <v>261.30589999999995</v>
      </c>
      <c r="D25">
        <f t="shared" si="0"/>
        <v>332.30740000000003</v>
      </c>
      <c r="E25" s="59">
        <f t="shared" si="1"/>
        <v>-71.001500000000078</v>
      </c>
    </row>
    <row r="26" spans="1:5" x14ac:dyDescent="0.3">
      <c r="A26" s="9">
        <v>39994</v>
      </c>
      <c r="B26" s="2">
        <v>24</v>
      </c>
      <c r="C26" s="4">
        <v>338.18395496989626</v>
      </c>
      <c r="D26">
        <f t="shared" si="0"/>
        <v>337.62119999999999</v>
      </c>
      <c r="E26" s="59">
        <f t="shared" si="1"/>
        <v>0.56275496989627527</v>
      </c>
    </row>
    <row r="27" spans="1:5" x14ac:dyDescent="0.3">
      <c r="A27" s="9">
        <v>40086</v>
      </c>
      <c r="B27" s="2">
        <v>25</v>
      </c>
      <c r="C27" s="4">
        <v>276.25</v>
      </c>
      <c r="D27">
        <f t="shared" si="0"/>
        <v>342.935</v>
      </c>
      <c r="E27" s="59">
        <f t="shared" si="1"/>
        <v>-66.685000000000002</v>
      </c>
    </row>
    <row r="28" spans="1:5" x14ac:dyDescent="0.3">
      <c r="A28" s="9">
        <v>40178</v>
      </c>
      <c r="B28" s="2">
        <v>26</v>
      </c>
      <c r="C28" s="4">
        <v>379.01343949221319</v>
      </c>
      <c r="D28">
        <f t="shared" si="0"/>
        <v>348.24879999999996</v>
      </c>
      <c r="E28" s="59">
        <f t="shared" si="1"/>
        <v>30.764639492213234</v>
      </c>
    </row>
    <row r="29" spans="1:5" x14ac:dyDescent="0.3">
      <c r="A29" s="9">
        <v>40268</v>
      </c>
      <c r="B29" s="2">
        <v>27</v>
      </c>
      <c r="C29" s="4">
        <v>350.58239999999989</v>
      </c>
      <c r="D29">
        <f t="shared" si="0"/>
        <v>353.56259999999997</v>
      </c>
      <c r="E29" s="59">
        <f t="shared" si="1"/>
        <v>-2.9802000000000817</v>
      </c>
    </row>
    <row r="30" spans="1:5" x14ac:dyDescent="0.3">
      <c r="A30" s="9">
        <v>40359</v>
      </c>
      <c r="B30" s="2">
        <v>28</v>
      </c>
      <c r="C30" s="4">
        <v>438.29626659184055</v>
      </c>
      <c r="D30">
        <f t="shared" si="0"/>
        <v>358.87639999999999</v>
      </c>
      <c r="E30" s="59">
        <f t="shared" si="1"/>
        <v>79.41986659184056</v>
      </c>
    </row>
    <row r="31" spans="1:5" x14ac:dyDescent="0.3">
      <c r="A31" s="9">
        <v>40451</v>
      </c>
      <c r="B31" s="2">
        <v>29</v>
      </c>
      <c r="C31" s="4">
        <v>350.02705848480974</v>
      </c>
      <c r="D31">
        <f t="shared" si="0"/>
        <v>364.1902</v>
      </c>
      <c r="E31" s="59">
        <f t="shared" si="1"/>
        <v>-14.163141515190262</v>
      </c>
    </row>
    <row r="32" spans="1:5" x14ac:dyDescent="0.3">
      <c r="A32" s="9">
        <v>40543</v>
      </c>
      <c r="B32" s="2">
        <v>30</v>
      </c>
      <c r="C32" s="4">
        <v>453.13653661057197</v>
      </c>
      <c r="D32">
        <f t="shared" si="0"/>
        <v>369.50400000000002</v>
      </c>
      <c r="E32" s="59">
        <f t="shared" si="1"/>
        <v>83.632536610571947</v>
      </c>
    </row>
    <row r="33" spans="1:5" x14ac:dyDescent="0.3">
      <c r="A33" s="9">
        <v>40633</v>
      </c>
      <c r="B33" s="2">
        <v>31</v>
      </c>
      <c r="C33" s="4">
        <v>404.18119999999999</v>
      </c>
      <c r="D33">
        <f t="shared" si="0"/>
        <v>374.81780000000003</v>
      </c>
      <c r="E33" s="59">
        <f t="shared" si="1"/>
        <v>29.363399999999956</v>
      </c>
    </row>
    <row r="34" spans="1:5" x14ac:dyDescent="0.3">
      <c r="A34" s="9">
        <v>40724</v>
      </c>
      <c r="B34" s="2">
        <v>32</v>
      </c>
      <c r="C34" s="4">
        <v>473.69249406191523</v>
      </c>
      <c r="D34">
        <f t="shared" si="0"/>
        <v>380.13159999999999</v>
      </c>
      <c r="E34" s="59">
        <f t="shared" si="1"/>
        <v>93.560894061915235</v>
      </c>
    </row>
    <row r="35" spans="1:5" x14ac:dyDescent="0.3">
      <c r="A35" s="9">
        <v>40816</v>
      </c>
      <c r="B35" s="2">
        <v>33</v>
      </c>
      <c r="C35" s="4">
        <v>362.97102850618535</v>
      </c>
      <c r="D35">
        <f t="shared" si="0"/>
        <v>385.44539999999995</v>
      </c>
      <c r="E35" s="59">
        <f t="shared" si="1"/>
        <v>-22.474371493814601</v>
      </c>
    </row>
    <row r="36" spans="1:5" x14ac:dyDescent="0.3">
      <c r="A36" s="9">
        <v>40908</v>
      </c>
      <c r="B36" s="2">
        <v>34</v>
      </c>
      <c r="C36" s="4">
        <v>459.34097012548051</v>
      </c>
      <c r="D36">
        <f t="shared" si="0"/>
        <v>390.75919999999996</v>
      </c>
      <c r="E36" s="59">
        <f t="shared" si="1"/>
        <v>68.581770125480546</v>
      </c>
    </row>
    <row r="37" spans="1:5" x14ac:dyDescent="0.3">
      <c r="A37" s="9">
        <v>40999</v>
      </c>
      <c r="B37" s="2">
        <v>35</v>
      </c>
      <c r="C37" s="4">
        <v>388.10719999999998</v>
      </c>
      <c r="D37">
        <f t="shared" si="0"/>
        <v>396.07299999999998</v>
      </c>
      <c r="E37" s="59">
        <f t="shared" si="1"/>
        <v>-7.9658000000000015</v>
      </c>
    </row>
    <row r="38" spans="1:5" x14ac:dyDescent="0.3">
      <c r="A38" s="9">
        <v>41090</v>
      </c>
      <c r="B38" s="2">
        <v>36</v>
      </c>
      <c r="C38" s="4">
        <v>445.81894380340896</v>
      </c>
      <c r="D38">
        <f t="shared" si="0"/>
        <v>401.38679999999999</v>
      </c>
      <c r="E38" s="59">
        <f t="shared" si="1"/>
        <v>44.432143803408962</v>
      </c>
    </row>
    <row r="39" spans="1:5" x14ac:dyDescent="0.3">
      <c r="B39" s="57">
        <v>37</v>
      </c>
      <c r="D39">
        <f t="shared" si="0"/>
        <v>406.70060000000001</v>
      </c>
      <c r="E39" s="59">
        <f t="shared" si="1"/>
        <v>-406.70060000000001</v>
      </c>
    </row>
    <row r="40" spans="1:5" x14ac:dyDescent="0.3">
      <c r="B40" s="57">
        <v>38</v>
      </c>
      <c r="D40" s="58">
        <f t="shared" si="0"/>
        <v>412.01440000000002</v>
      </c>
      <c r="E40" s="59">
        <f t="shared" si="1"/>
        <v>-412.01440000000002</v>
      </c>
    </row>
    <row r="41" spans="1:5" x14ac:dyDescent="0.3">
      <c r="B41" s="57">
        <v>39</v>
      </c>
      <c r="D41" s="58">
        <f t="shared" si="0"/>
        <v>417.32819999999998</v>
      </c>
      <c r="E41" s="59">
        <f t="shared" si="1"/>
        <v>-417.32819999999998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81" r:id="rId4">
          <objectPr defaultSize="0" autoPict="0" r:id="rId5">
            <anchor moveWithCells="1">
              <from>
                <xdr:col>4</xdr:col>
                <xdr:colOff>45720</xdr:colOff>
                <xdr:row>1</xdr:row>
                <xdr:rowOff>76200</xdr:rowOff>
              </from>
              <to>
                <xdr:col>4</xdr:col>
                <xdr:colOff>769620</xdr:colOff>
                <xdr:row>1</xdr:row>
                <xdr:rowOff>289560</xdr:rowOff>
              </to>
            </anchor>
          </objectPr>
        </oleObject>
      </mc:Choice>
      <mc:Fallback>
        <oleObject progId="Equation.3" shapeId="20481" r:id="rId4"/>
      </mc:Fallback>
    </mc:AlternateContent>
    <mc:AlternateContent xmlns:mc="http://schemas.openxmlformats.org/markup-compatibility/2006">
      <mc:Choice Requires="x14">
        <oleObject progId="Equation.3" shapeId="20482" r:id="rId6">
          <objectPr defaultSize="0" autoPict="0" r:id="rId7">
            <anchor moveWithCells="1">
              <from>
                <xdr:col>5</xdr:col>
                <xdr:colOff>144780</xdr:colOff>
                <xdr:row>1</xdr:row>
                <xdr:rowOff>91440</xdr:rowOff>
              </from>
              <to>
                <xdr:col>5</xdr:col>
                <xdr:colOff>701040</xdr:colOff>
                <xdr:row>1</xdr:row>
                <xdr:rowOff>274320</xdr:rowOff>
              </to>
            </anchor>
          </objectPr>
        </oleObject>
      </mc:Choice>
      <mc:Fallback>
        <oleObject progId="Equation.3" shapeId="2048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SES</vt:lpstr>
      <vt:lpstr>Hoja2</vt:lpstr>
      <vt:lpstr>Hoja3</vt:lpstr>
      <vt:lpstr>IMP MP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utb</dc:creator>
  <cp:lastModifiedBy>Carlos Martinez</cp:lastModifiedBy>
  <dcterms:created xsi:type="dcterms:W3CDTF">2013-02-19T23:36:46Z</dcterms:created>
  <dcterms:modified xsi:type="dcterms:W3CDTF">2018-10-20T09:51:31Z</dcterms:modified>
</cp:coreProperties>
</file>